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条例H25\"/>
    </mc:Choice>
  </mc:AlternateContent>
  <bookViews>
    <workbookView xWindow="360" yWindow="285" windowWidth="14715" windowHeight="8640"/>
  </bookViews>
  <sheets>
    <sheet name="北海道" sheetId="2" r:id="rId1"/>
  </sheets>
  <calcPr calcId="152511"/>
</workbook>
</file>

<file path=xl/calcChain.xml><?xml version="1.0" encoding="utf-8"?>
<calcChain xmlns="http://schemas.openxmlformats.org/spreadsheetml/2006/main">
  <c r="C23" i="2" l="1"/>
  <c r="C22" i="2"/>
  <c r="C12" i="2"/>
  <c r="C28" i="2"/>
  <c r="C21" i="2"/>
  <c r="C20" i="2"/>
  <c r="C19" i="2"/>
  <c r="C30" i="2"/>
  <c r="C15" i="2"/>
  <c r="E15" i="2"/>
  <c r="C33" i="2"/>
  <c r="C32" i="2"/>
  <c r="C31" i="2"/>
  <c r="C29" i="2"/>
  <c r="C26" i="2"/>
  <c r="C25" i="2"/>
  <c r="C6" i="2"/>
  <c r="C5" i="2"/>
  <c r="C4" i="2"/>
  <c r="C11" i="2"/>
  <c r="E26" i="2"/>
</calcChain>
</file>

<file path=xl/sharedStrings.xml><?xml version="1.0" encoding="utf-8"?>
<sst xmlns="http://schemas.openxmlformats.org/spreadsheetml/2006/main" count="99" uniqueCount="67">
  <si>
    <t>芽室町男女共同参画推進条例　　（2004年4月1日施行）</t>
    <rPh sb="0" eb="3">
      <t>メムロチョウ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</si>
  <si>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都道府県</t>
    <rPh sb="0" eb="4">
      <t>トドウフケン</t>
    </rPh>
    <phoneticPr fontId="3"/>
  </si>
  <si>
    <t>基礎となった条例</t>
    <rPh sb="0" eb="2">
      <t>キソ</t>
    </rPh>
    <rPh sb="6" eb="8">
      <t>ジョウレイ</t>
    </rPh>
    <phoneticPr fontId="3"/>
  </si>
  <si>
    <t>合併の
方式</t>
    <rPh sb="0" eb="2">
      <t>ガッペイ</t>
    </rPh>
    <rPh sb="4" eb="6">
      <t>ホウシキ</t>
    </rPh>
    <phoneticPr fontId="3"/>
  </si>
  <si>
    <t>合併期日</t>
    <rPh sb="0" eb="2">
      <t>ガッペイ</t>
    </rPh>
    <rPh sb="2" eb="4">
      <t>キジツ</t>
    </rPh>
    <phoneticPr fontId="3"/>
  </si>
  <si>
    <t>北海道</t>
  </si>
  <si>
    <t>北海道</t>
    <phoneticPr fontId="3"/>
  </si>
  <si>
    <t>函館市</t>
    <rPh sb="0" eb="3">
      <t>ハコダテシ</t>
    </rPh>
    <phoneticPr fontId="3"/>
  </si>
  <si>
    <t>編入</t>
    <rPh sb="0" eb="2">
      <t>ヘンニュウ</t>
    </rPh>
    <phoneticPr fontId="3"/>
  </si>
  <si>
    <t>戸井町</t>
    <rPh sb="0" eb="2">
      <t>トイ</t>
    </rPh>
    <rPh sb="2" eb="3">
      <t>マチ</t>
    </rPh>
    <phoneticPr fontId="3"/>
  </si>
  <si>
    <t>なし</t>
    <phoneticPr fontId="3"/>
  </si>
  <si>
    <t>北海道</t>
    <phoneticPr fontId="3"/>
  </si>
  <si>
    <t>恵山町</t>
    <rPh sb="0" eb="1">
      <t>ケイ</t>
    </rPh>
    <rPh sb="1" eb="2">
      <t>ヤマ</t>
    </rPh>
    <rPh sb="2" eb="3">
      <t>マチ</t>
    </rPh>
    <phoneticPr fontId="3"/>
  </si>
  <si>
    <t>なし</t>
    <phoneticPr fontId="3"/>
  </si>
  <si>
    <t>北海道</t>
    <phoneticPr fontId="3"/>
  </si>
  <si>
    <t>椴法華村</t>
    <rPh sb="0" eb="4">
      <t>トドホッケムラ</t>
    </rPh>
    <phoneticPr fontId="3"/>
  </si>
  <si>
    <t>なし</t>
    <phoneticPr fontId="3"/>
  </si>
  <si>
    <t>北海道</t>
    <phoneticPr fontId="3"/>
  </si>
  <si>
    <t>南芽部町</t>
    <rPh sb="0" eb="1">
      <t>ミナミ</t>
    </rPh>
    <rPh sb="1" eb="2">
      <t>メ</t>
    </rPh>
    <rPh sb="2" eb="3">
      <t>ブ</t>
    </rPh>
    <rPh sb="3" eb="4">
      <t>マチ</t>
    </rPh>
    <phoneticPr fontId="3"/>
  </si>
  <si>
    <t>なし</t>
    <phoneticPr fontId="3"/>
  </si>
  <si>
    <t>北見市男女共同参画を推進するための条例　（2004年10月1日施行）</t>
    <rPh sb="0" eb="3">
      <t>キタミシ</t>
    </rPh>
    <rPh sb="3" eb="9">
      <t>サンカク</t>
    </rPh>
    <rPh sb="10" eb="12">
      <t>スイシン</t>
    </rPh>
    <rPh sb="17" eb="19">
      <t>ジョウレイ</t>
    </rPh>
    <rPh sb="25" eb="26">
      <t>ネン</t>
    </rPh>
    <rPh sb="28" eb="29">
      <t>ガツ</t>
    </rPh>
    <rPh sb="30" eb="31">
      <t>ニチ</t>
    </rPh>
    <rPh sb="31" eb="33">
      <t>セコウ</t>
    </rPh>
    <phoneticPr fontId="3"/>
  </si>
  <si>
    <t>新設</t>
    <rPh sb="0" eb="2">
      <t>シンセツ</t>
    </rPh>
    <phoneticPr fontId="3"/>
  </si>
  <si>
    <t>端野町</t>
    <rPh sb="0" eb="1">
      <t>ハシ</t>
    </rPh>
    <rPh sb="1" eb="2">
      <t>ノ</t>
    </rPh>
    <rPh sb="2" eb="3">
      <t>チョウ</t>
    </rPh>
    <phoneticPr fontId="3"/>
  </si>
  <si>
    <t>常呂町</t>
    <rPh sb="0" eb="2">
      <t>トコロ</t>
    </rPh>
    <rPh sb="2" eb="3">
      <t>チョウ</t>
    </rPh>
    <phoneticPr fontId="3"/>
  </si>
  <si>
    <t>なし</t>
    <phoneticPr fontId="3"/>
  </si>
  <si>
    <t>上磯町男女共同参画推進条例
　（2001年9月25日施行）</t>
    <rPh sb="0" eb="1">
      <t>ウエ</t>
    </rPh>
    <rPh sb="1" eb="3">
      <t>イソマチ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シコウ</t>
    </rPh>
    <phoneticPr fontId="3"/>
  </si>
  <si>
    <t>大野町</t>
    <rPh sb="0" eb="3">
      <t>オオノチョウ</t>
    </rPh>
    <phoneticPr fontId="3"/>
  </si>
  <si>
    <t>様似町男女共同参画条例　　（2000年12月18日施行）</t>
    <rPh sb="0" eb="3">
      <t>サマニチョウ</t>
    </rPh>
    <rPh sb="3" eb="9">
      <t>サンカク</t>
    </rPh>
    <rPh sb="9" eb="11">
      <t>ジョウレイ</t>
    </rPh>
    <rPh sb="18" eb="19">
      <t>ネン</t>
    </rPh>
    <rPh sb="21" eb="22">
      <t>ガツ</t>
    </rPh>
    <rPh sb="24" eb="25">
      <t>ニチ</t>
    </rPh>
    <rPh sb="25" eb="27">
      <t>セコウ</t>
    </rPh>
    <phoneticPr fontId="3"/>
  </si>
  <si>
    <t>男女が平等に参画する倶知安のまちをつくる条例　　（2005年4月1日施行）</t>
    <rPh sb="0" eb="2">
      <t>ダンジョ</t>
    </rPh>
    <rPh sb="3" eb="5">
      <t>ビョウドウ</t>
    </rPh>
    <rPh sb="6" eb="8">
      <t>サンカク</t>
    </rPh>
    <rPh sb="10" eb="13">
      <t>クッチャン</t>
    </rPh>
    <rPh sb="20" eb="22">
      <t>ジョウレイ</t>
    </rPh>
    <rPh sb="29" eb="30">
      <t>ネン</t>
    </rPh>
    <rPh sb="31" eb="32">
      <t>ガツ</t>
    </rPh>
    <rPh sb="33" eb="34">
      <t>ニチ</t>
    </rPh>
    <rPh sb="34" eb="36">
      <t>セコウ</t>
    </rPh>
    <phoneticPr fontId="3"/>
  </si>
  <si>
    <t>士幌町男女共同参画推進条例　　（2005年4月1日施行）</t>
    <rPh sb="0" eb="3">
      <t>シホロチョウ</t>
    </rPh>
    <rPh sb="3" eb="5">
      <t>ダンジョ</t>
    </rPh>
    <rPh sb="5" eb="7">
      <t>キョウドウ</t>
    </rPh>
    <rPh sb="7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</si>
  <si>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北斗市男女共同参画推進条例
　（2006年2月1日施行）</t>
    <rPh sb="0" eb="2">
      <t>ホクト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</si>
  <si>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新規</t>
    <rPh sb="0" eb="2">
      <t>シンキ</t>
    </rPh>
    <phoneticPr fontId="3"/>
  </si>
  <si>
    <t>自治体名</t>
    <rPh sb="0" eb="2">
      <t>ジチ</t>
    </rPh>
    <rPh sb="2" eb="3">
      <t>タイ</t>
    </rPh>
    <rPh sb="3" eb="4">
      <t>メイ</t>
    </rPh>
    <phoneticPr fontId="3"/>
  </si>
  <si>
    <t>現行条例</t>
    <rPh sb="0" eb="2">
      <t>ゲンコウ</t>
    </rPh>
    <rPh sb="2" eb="4">
      <t>ジョウレイ</t>
    </rPh>
    <phoneticPr fontId="3"/>
  </si>
  <si>
    <t>合併した自治体</t>
    <rPh sb="0" eb="2">
      <t>ガッペイ</t>
    </rPh>
    <rPh sb="4" eb="6">
      <t>ジチ</t>
    </rPh>
    <rPh sb="6" eb="7">
      <t>タイ</t>
    </rPh>
    <phoneticPr fontId="3"/>
  </si>
  <si>
    <t>札幌市男女共同参画推進条例　　（2003年1月1日施行）</t>
    <rPh sb="0" eb="3">
      <t>サッポロシ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</si>
  <si>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恵庭市の男女が平等に暮らすために共に歩む条例　　（2003年7月2日施行）</t>
    <rPh sb="0" eb="3">
      <t>エニワシ</t>
    </rPh>
    <rPh sb="4" eb="6">
      <t>ダンジョ</t>
    </rPh>
    <rPh sb="7" eb="9">
      <t>ビョウドウ</t>
    </rPh>
    <rPh sb="10" eb="11">
      <t>ク</t>
    </rPh>
    <rPh sb="16" eb="17">
      <t>トモ</t>
    </rPh>
    <rPh sb="18" eb="19">
      <t>アユ</t>
    </rPh>
    <rPh sb="20" eb="22">
      <t>ジョウレイ</t>
    </rPh>
    <rPh sb="29" eb="30">
      <t>ネン</t>
    </rPh>
    <rPh sb="31" eb="32">
      <t>ガツ</t>
    </rPh>
    <rPh sb="33" eb="34">
      <t>ニチ</t>
    </rPh>
    <rPh sb="34" eb="36">
      <t>セコウ</t>
    </rPh>
    <phoneticPr fontId="3"/>
  </si>
  <si>
    <t>なし</t>
    <phoneticPr fontId="3"/>
  </si>
  <si>
    <t>北海道</t>
    <phoneticPr fontId="3"/>
  </si>
  <si>
    <t>北海道男女平等参画推進条例　　（2001年4月1日施行、一部7月1日、10月1日施行）</t>
    <rPh sb="0" eb="3">
      <t>ホッカイドウ</t>
    </rPh>
    <rPh sb="3" eb="5">
      <t>ダンジョ</t>
    </rPh>
    <rPh sb="5" eb="7">
      <t>ビョウドウ</t>
    </rPh>
    <rPh sb="7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1" eb="32">
      <t>ガツ</t>
    </rPh>
    <rPh sb="33" eb="34">
      <t>ニチ</t>
    </rPh>
    <rPh sb="37" eb="38">
      <t>ガツ</t>
    </rPh>
    <rPh sb="39" eb="40">
      <t>ニチ</t>
    </rPh>
    <rPh sb="40" eb="42">
      <t>セコウ</t>
    </rPh>
    <phoneticPr fontId="3"/>
  </si>
  <si>
    <t>函館市男女共同参画推進条例
　（2005年4月1日施行、一部10月1日施行）</t>
    <rPh sb="0" eb="3">
      <t>ハコダテシ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phoneticPr fontId="3"/>
  </si>
  <si>
    <t>旭川市男女平等を実現し男女共同参画を推進する条例　　（2003年4月1日施行、8月1日一部施行）</t>
    <rPh sb="0" eb="3">
      <t>アサヒカワシ</t>
    </rPh>
    <rPh sb="3" eb="5">
      <t>ダンジョ</t>
    </rPh>
    <rPh sb="5" eb="7">
      <t>ビョウドウ</t>
    </rPh>
    <rPh sb="8" eb="10">
      <t>ジツゲン</t>
    </rPh>
    <rPh sb="11" eb="17">
      <t>サンカク</t>
    </rPh>
    <rPh sb="18" eb="20">
      <t>スイシン</t>
    </rPh>
    <rPh sb="22" eb="24">
      <t>ジョウレイ</t>
    </rPh>
    <rPh sb="31" eb="32">
      <t>ネン</t>
    </rPh>
    <rPh sb="33" eb="34">
      <t>ガツ</t>
    </rPh>
    <rPh sb="35" eb="36">
      <t>ニチ</t>
    </rPh>
    <rPh sb="36" eb="38">
      <t>シコウ</t>
    </rPh>
    <rPh sb="40" eb="41">
      <t>ガツ</t>
    </rPh>
    <rPh sb="42" eb="43">
      <t>ニチ</t>
    </rPh>
    <rPh sb="43" eb="45">
      <t>イチブ</t>
    </rPh>
    <rPh sb="45" eb="47">
      <t>セコウ</t>
    </rPh>
    <phoneticPr fontId="3"/>
  </si>
  <si>
    <t>男女共同参画条例の一覧　（平成の大合併期までの廃止条例を含む）　　　【北海道】</t>
    <rPh sb="0" eb="6">
      <t>サンカク</t>
    </rPh>
    <rPh sb="6" eb="8">
      <t>ジョウレイ</t>
    </rPh>
    <rPh sb="9" eb="11">
      <t>イチラン</t>
    </rPh>
    <rPh sb="13" eb="15">
      <t>ヘイセイ</t>
    </rPh>
    <rPh sb="16" eb="19">
      <t>ダイガッペイ</t>
    </rPh>
    <rPh sb="19" eb="20">
      <t>キ</t>
    </rPh>
    <rPh sb="23" eb="25">
      <t>ハイシ</t>
    </rPh>
    <rPh sb="25" eb="27">
      <t>ジョウレイ</t>
    </rPh>
    <rPh sb="28" eb="29">
      <t>フク</t>
    </rPh>
    <rPh sb="35" eb="38">
      <t>ホッカイドウ</t>
    </rPh>
    <phoneticPr fontId="3"/>
  </si>
  <si>
    <t>旧自治体の条例</t>
    <rPh sb="0" eb="1">
      <t>キュウ</t>
    </rPh>
    <rPh sb="1" eb="3">
      <t>ジチ</t>
    </rPh>
    <rPh sb="3" eb="4">
      <t>タイ</t>
    </rPh>
    <rPh sb="5" eb="7">
      <t>ジョウレイ</t>
    </rPh>
    <phoneticPr fontId="3"/>
  </si>
  <si>
    <t>*ライトブルー：旧自治体条例の内容が新条例にほぼ受け継がれたもの</t>
    <rPh sb="8" eb="9">
      <t>キュウ</t>
    </rPh>
    <rPh sb="9" eb="12">
      <t>ジチタイ</t>
    </rPh>
    <rPh sb="12" eb="14">
      <t>ジョウレイ</t>
    </rPh>
    <rPh sb="15" eb="17">
      <t>ナイヨウ</t>
    </rPh>
    <rPh sb="18" eb="21">
      <t>シンジョウレイ</t>
    </rPh>
    <rPh sb="24" eb="25">
      <t>ウ</t>
    </rPh>
    <rPh sb="26" eb="27">
      <t>ツ</t>
    </rPh>
    <phoneticPr fontId="3"/>
  </si>
  <si>
    <t>留辺蘂町</t>
    <rPh sb="0" eb="3">
      <t>ルベシベ</t>
    </rPh>
    <rPh sb="3" eb="4">
      <t>チョウ</t>
    </rPh>
    <phoneticPr fontId="3"/>
  </si>
  <si>
    <t>北見市男女共同参画を推進するための条例
　（2006年7月4日施行）</t>
    <rPh sb="0" eb="3">
      <t>キタミシ</t>
    </rPh>
    <rPh sb="3" eb="9">
      <t>サンカク</t>
    </rPh>
    <rPh sb="10" eb="12">
      <t>スイシン</t>
    </rPh>
    <rPh sb="17" eb="19">
      <t>ジョウレイ</t>
    </rPh>
    <rPh sb="26" eb="27">
      <t>ネン</t>
    </rPh>
    <rPh sb="28" eb="29">
      <t>ガツ</t>
    </rPh>
    <rPh sb="30" eb="31">
      <t>ニチ</t>
    </rPh>
    <rPh sb="31" eb="33">
      <t>セコウ</t>
    </rPh>
    <phoneticPr fontId="3"/>
  </si>
  <si>
    <t>北海道</t>
    <phoneticPr fontId="3"/>
  </si>
  <si>
    <t>北海道</t>
    <rPh sb="0" eb="2">
      <t>ホッカイ</t>
    </rPh>
    <rPh sb="2" eb="3">
      <t>ドウ</t>
    </rPh>
    <phoneticPr fontId="3"/>
  </si>
  <si>
    <t>余市町男女共同参画推進条例　　（2007年4月1日施行）</t>
    <rPh sb="0" eb="2">
      <t>ヨイチ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</si>
  <si>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苫小牧市男女平等参画推進条例　　（2007年4月1日施行）</t>
    <rPh sb="0" eb="4">
      <t>トマコマイシ</t>
    </rPh>
    <rPh sb="4" eb="6">
      <t>ダンジョ</t>
    </rPh>
    <rPh sb="6" eb="8">
      <t>ビョウドウ</t>
    </rPh>
    <rPh sb="8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</si>
  <si>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旧北見市条例</t>
    <rPh sb="0" eb="1">
      <t>キュウ</t>
    </rPh>
    <rPh sb="1" eb="4">
      <t>キタミシ</t>
    </rPh>
    <rPh sb="4" eb="6">
      <t>ジョウレイ</t>
    </rPh>
    <phoneticPr fontId="3"/>
  </si>
  <si>
    <t>旧上磯町条例</t>
    <rPh sb="0" eb="1">
      <t>キュウ</t>
    </rPh>
    <rPh sb="1" eb="3">
      <t>カミイソ</t>
    </rPh>
    <rPh sb="3" eb="4">
      <t>マチ</t>
    </rPh>
    <rPh sb="4" eb="6">
      <t>ジョウレイ</t>
    </rPh>
    <phoneticPr fontId="3"/>
  </si>
  <si>
    <t>北海道</t>
    <rPh sb="0" eb="3">
      <t>ホッカイドウ</t>
    </rPh>
    <phoneticPr fontId="3"/>
  </si>
  <si>
    <t>稚内市男女共同参画推進条例　　（2008年4月1日施行、7月1日一部施行）</t>
    <rPh sb="0" eb="3">
      <t>ワッカナイシ</t>
    </rPh>
    <rPh sb="3" eb="5">
      <t>ダンジョ</t>
    </rPh>
    <rPh sb="5" eb="7">
      <t>キョウドウ</t>
    </rPh>
    <rPh sb="7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シコウ</t>
    </rPh>
    <rPh sb="29" eb="30">
      <t>ガツ</t>
    </rPh>
    <rPh sb="31" eb="32">
      <t>ニチ</t>
    </rPh>
    <rPh sb="32" eb="34">
      <t>イチブ</t>
    </rPh>
    <rPh sb="34" eb="36">
      <t>セコウ</t>
    </rPh>
    <phoneticPr fontId="3"/>
  </si>
  <si>
    <t>江別市男女共同参画を推進するための条例　　（2009年4月1日施行）</t>
    <rPh sb="0" eb="3">
      <t>エベツシ</t>
    </rPh>
    <rPh sb="3" eb="9">
      <t>サンカク</t>
    </rPh>
    <rPh sb="10" eb="12">
      <t>スイシン</t>
    </rPh>
    <rPh sb="17" eb="19">
      <t>ジョウレイ</t>
    </rPh>
    <rPh sb="26" eb="27">
      <t>ネン</t>
    </rPh>
    <rPh sb="28" eb="29">
      <t>ガツ</t>
    </rPh>
    <rPh sb="30" eb="31">
      <t>ニチ</t>
    </rPh>
    <rPh sb="31" eb="33">
      <t>セコウ</t>
    </rPh>
    <phoneticPr fontId="3"/>
  </si>
  <si>
    <t>美唄市男女共同参画条例　　（2010年4月1日施行）</t>
    <rPh sb="0" eb="3">
      <t>ビバイシ</t>
    </rPh>
    <rPh sb="3" eb="9">
      <t>サンカク</t>
    </rPh>
    <rPh sb="9" eb="11">
      <t>ジョウレイ</t>
    </rPh>
    <rPh sb="18" eb="19">
      <t>ネン</t>
    </rPh>
    <rPh sb="20" eb="21">
      <t>ガツ</t>
    </rPh>
    <rPh sb="22" eb="23">
      <t>ニチ</t>
    </rPh>
    <rPh sb="23" eb="25">
      <t>セコウ</t>
    </rPh>
    <phoneticPr fontId="3"/>
  </si>
  <si>
    <t>七飯町男女共同参画推進条例　　（2009年12月21日施行）</t>
    <rPh sb="0" eb="1">
      <t>シチ</t>
    </rPh>
    <rPh sb="1" eb="2">
      <t>イイ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6" eb="27">
      <t>ニチ</t>
    </rPh>
    <rPh sb="27" eb="29">
      <t>セコウ</t>
    </rPh>
    <phoneticPr fontId="3"/>
  </si>
  <si>
    <t>釧路市</t>
    <rPh sb="0" eb="3">
      <t>クシロシ</t>
    </rPh>
    <phoneticPr fontId="3"/>
  </si>
  <si>
    <t>釧路市男女平等参画推進条例
　（2011年4月1日施行）</t>
    <rPh sb="0" eb="3">
      <t>クシロシ</t>
    </rPh>
    <rPh sb="3" eb="5">
      <t>ダンジョ</t>
    </rPh>
    <rPh sb="5" eb="7">
      <t>ビョウドウ</t>
    </rPh>
    <rPh sb="7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</si>
  <si>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阿寒町</t>
    <rPh sb="0" eb="3">
      <t>アカンチョウ</t>
    </rPh>
    <phoneticPr fontId="3"/>
  </si>
  <si>
    <t>音別町</t>
    <rPh sb="0" eb="2">
      <t>オンベツ</t>
    </rPh>
    <rPh sb="2" eb="3">
      <t>チョウ</t>
    </rPh>
    <phoneticPr fontId="3"/>
  </si>
  <si>
    <t>士別市</t>
    <rPh sb="0" eb="3">
      <t>シベツシ</t>
    </rPh>
    <phoneticPr fontId="3"/>
  </si>
  <si>
    <t>士別市男女共同参画推進条例
　（2011年2月23日施行）</t>
    <rPh sb="0" eb="3">
      <t>シベツシ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シコウ</t>
    </rPh>
    <phoneticPr fontId="3"/>
  </si>
  <si>
    <t>朝日町</t>
    <rPh sb="0" eb="3">
      <t>アサヒチョウ</t>
    </rPh>
    <phoneticPr fontId="3"/>
  </si>
  <si>
    <t>新設</t>
    <rPh sb="0" eb="2">
      <t>シンセツ</t>
    </rPh>
    <phoneticPr fontId="3"/>
  </si>
  <si>
    <t>新規</t>
    <rPh sb="0" eb="2">
      <t>シンキ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</si>
</sst>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#,##0;[Red]_ \-#,##0"/>
    <numFmt numFmtId="177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8"/>
      </right>
      <top/>
      <bottom style="thin">
        <color indexed="64"/>
      </bottom>
      <diagonal/>
    </border>
    <border>
      <left style="hair">
        <color indexed="8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8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8"/>
      </left>
      <right style="dotted">
        <color indexed="64"/>
      </right>
      <top style="thin">
        <color indexed="64"/>
      </top>
      <bottom/>
      <diagonal/>
    </border>
    <border>
      <left style="double">
        <color indexed="8"/>
      </left>
      <right style="dotted">
        <color indexed="64"/>
      </right>
      <top/>
      <bottom/>
      <diagonal/>
    </border>
    <border>
      <left style="double">
        <color indexed="8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vertical="center" wrapText="1" shrinkToFit="1"/>
    </xf>
    <xf numFmtId="0" fontId="7" fillId="0" borderId="7" xfId="0" applyFont="1" applyFill="1" applyBorder="1" applyAlignment="1">
      <alignment vertical="center" wrapText="1" shrinkToFit="1"/>
    </xf>
    <xf numFmtId="0" fontId="7" fillId="0" borderId="8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 shrinkToFit="1"/>
    </xf>
    <xf numFmtId="0" fontId="7" fillId="0" borderId="10" xfId="0" applyFont="1" applyFill="1" applyBorder="1" applyAlignment="1">
      <alignment vertical="center" wrapText="1" shrinkToFit="1"/>
    </xf>
    <xf numFmtId="0" fontId="7" fillId="0" borderId="11" xfId="0" applyFont="1" applyFill="1" applyBorder="1" applyAlignment="1">
      <alignment horizontal="left" vertical="center" wrapText="1" shrinkToFit="1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/>
    </xf>
    <xf numFmtId="0" fontId="2" fillId="0" borderId="7" xfId="1" applyFill="1" applyBorder="1" applyAlignment="1" applyProtection="1">
      <alignment horizontal="left" vertical="center" wrapText="1" shrinkToFit="1"/>
    </xf>
    <xf numFmtId="176" fontId="2" fillId="0" borderId="7" xfId="1" applyNumberFormat="1" applyFill="1" applyBorder="1" applyAlignment="1" applyProtection="1">
      <alignment horizontal="left" vertical="center" wrapText="1" shrinkToFit="1"/>
    </xf>
    <xf numFmtId="0" fontId="2" fillId="0" borderId="7" xfId="1" applyFill="1" applyBorder="1" applyAlignment="1" applyProtection="1">
      <alignment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2" fillId="2" borderId="21" xfId="1" applyNumberFormat="1" applyFill="1" applyBorder="1" applyAlignment="1" applyProtection="1">
      <alignment horizontal="left" vertical="center" wrapText="1" shrinkToFit="1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vertical="center" wrapText="1" shrinkToFit="1"/>
    </xf>
    <xf numFmtId="0" fontId="5" fillId="3" borderId="0" xfId="0" applyFont="1" applyFill="1" applyAlignment="1">
      <alignment vertical="center" wrapText="1" shrinkToFit="1"/>
    </xf>
    <xf numFmtId="0" fontId="2" fillId="0" borderId="25" xfId="1" applyFill="1" applyBorder="1" applyAlignment="1" applyProtection="1">
      <alignment horizontal="left" vertical="center" wrapText="1" shrinkToFit="1"/>
    </xf>
    <xf numFmtId="0" fontId="7" fillId="0" borderId="14" xfId="0" applyFont="1" applyFill="1" applyBorder="1" applyAlignment="1">
      <alignment horizontal="left" vertical="center"/>
    </xf>
    <xf numFmtId="177" fontId="5" fillId="0" borderId="16" xfId="0" applyNumberFormat="1" applyFont="1" applyFill="1" applyBorder="1" applyAlignment="1">
      <alignment horizontal="left" vertical="center" wrapText="1"/>
    </xf>
    <xf numFmtId="0" fontId="2" fillId="0" borderId="26" xfId="1" applyFill="1" applyBorder="1" applyAlignment="1" applyProtection="1">
      <alignment horizontal="left" vertical="center" wrapText="1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 wrapText="1" shrinkToFit="1"/>
    </xf>
    <xf numFmtId="0" fontId="7" fillId="0" borderId="28" xfId="0" applyFont="1" applyFill="1" applyBorder="1" applyAlignment="1">
      <alignment vertical="center" wrapText="1" shrinkToFit="1"/>
    </xf>
    <xf numFmtId="0" fontId="7" fillId="0" borderId="29" xfId="0" applyFont="1" applyFill="1" applyBorder="1" applyAlignment="1">
      <alignment horizontal="left" vertical="center" wrapText="1"/>
    </xf>
    <xf numFmtId="0" fontId="2" fillId="0" borderId="30" xfId="1" applyFill="1" applyBorder="1" applyAlignment="1" applyProtection="1">
      <alignment horizontal="left" vertical="center" wrapText="1"/>
    </xf>
    <xf numFmtId="0" fontId="7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left" vertical="center" wrapText="1" shrinkToFit="1"/>
    </xf>
    <xf numFmtId="0" fontId="7" fillId="0" borderId="32" xfId="0" applyFont="1" applyFill="1" applyBorder="1" applyAlignment="1">
      <alignment vertical="center" wrapText="1" shrinkToFi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 wrapText="1" shrinkToFit="1"/>
    </xf>
    <xf numFmtId="0" fontId="7" fillId="0" borderId="32" xfId="0" applyFont="1" applyFill="1" applyBorder="1" applyAlignment="1">
      <alignment horizontal="left" vertical="center" wrapText="1"/>
    </xf>
    <xf numFmtId="31" fontId="5" fillId="0" borderId="16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/>
    </xf>
    <xf numFmtId="31" fontId="5" fillId="0" borderId="46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 shrinkToFit="1"/>
    </xf>
    <xf numFmtId="0" fontId="7" fillId="0" borderId="38" xfId="0" applyFont="1" applyFill="1" applyBorder="1" applyAlignment="1">
      <alignment horizontal="left" vertical="center" wrapText="1" shrinkToFit="1"/>
    </xf>
    <xf numFmtId="0" fontId="7" fillId="0" borderId="38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25" xfId="1" applyFill="1" applyBorder="1" applyAlignment="1" applyProtection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 shrinkToFit="1"/>
    </xf>
    <xf numFmtId="0" fontId="7" fillId="0" borderId="34" xfId="0" applyFont="1" applyFill="1" applyBorder="1" applyAlignment="1">
      <alignment horizontal="left" vertical="center" wrapText="1" shrinkToFit="1"/>
    </xf>
    <xf numFmtId="0" fontId="7" fillId="0" borderId="31" xfId="0" applyFont="1" applyFill="1" applyBorder="1" applyAlignment="1">
      <alignment horizontal="left" vertical="center" wrapText="1" shrinkToFit="1"/>
    </xf>
    <xf numFmtId="0" fontId="7" fillId="0" borderId="9" xfId="0" applyFont="1" applyFill="1" applyBorder="1" applyAlignment="1">
      <alignment horizontal="left" vertical="center" wrapText="1" shrinkToFit="1"/>
    </xf>
    <xf numFmtId="0" fontId="7" fillId="0" borderId="10" xfId="0" applyFont="1" applyFill="1" applyBorder="1" applyAlignment="1">
      <alignment horizontal="left" vertical="center" wrapText="1" shrinkToFit="1"/>
    </xf>
    <xf numFmtId="0" fontId="7" fillId="0" borderId="11" xfId="0" applyFont="1" applyFill="1" applyBorder="1" applyAlignment="1">
      <alignment horizontal="left" vertical="center" wrapText="1" shrinkToFit="1"/>
    </xf>
    <xf numFmtId="0" fontId="7" fillId="0" borderId="37" xfId="0" applyFont="1" applyFill="1" applyBorder="1" applyAlignment="1">
      <alignment vertical="center" wrapText="1"/>
    </xf>
    <xf numFmtId="0" fontId="7" fillId="0" borderId="38" xfId="0" applyFont="1" applyFill="1" applyBorder="1" applyAlignment="1">
      <alignment vertical="center"/>
    </xf>
    <xf numFmtId="0" fontId="7" fillId="0" borderId="50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49" xfId="1" applyFill="1" applyBorder="1" applyAlignment="1" applyProtection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vertical="center"/>
    </xf>
    <xf numFmtId="0" fontId="2" fillId="0" borderId="25" xfId="1" applyFill="1" applyBorder="1" applyAlignment="1" applyProtection="1">
      <alignment horizontal="left" vertical="center" wrapText="1" shrinkToFit="1"/>
    </xf>
    <xf numFmtId="0" fontId="7" fillId="0" borderId="40" xfId="0" applyFont="1" applyFill="1" applyBorder="1" applyAlignment="1">
      <alignment horizontal="left" vertical="center" wrapText="1" shrinkToFit="1"/>
    </xf>
    <xf numFmtId="0" fontId="7" fillId="0" borderId="30" xfId="0" applyFont="1" applyFill="1" applyBorder="1" applyAlignment="1">
      <alignment horizontal="left" vertical="center" wrapText="1" shrinkToFit="1"/>
    </xf>
    <xf numFmtId="0" fontId="7" fillId="0" borderId="40" xfId="0" applyFont="1" applyFill="1" applyBorder="1" applyAlignment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 shrinkToFit="1"/>
    </xf>
    <xf numFmtId="0" fontId="2" fillId="0" borderId="48" xfId="1" applyFill="1" applyBorder="1" applyAlignment="1" applyProtection="1">
      <alignment horizontal="left" vertical="center" wrapText="1" shrinkToFit="1"/>
    </xf>
    <xf numFmtId="0" fontId="2" fillId="0" borderId="49" xfId="1" applyFill="1" applyBorder="1" applyAlignment="1" applyProtection="1">
      <alignment horizontal="left" vertical="center" wrapText="1" shrinkToFit="1"/>
    </xf>
    <xf numFmtId="0" fontId="7" fillId="0" borderId="39" xfId="0" applyFont="1" applyFill="1" applyBorder="1" applyAlignment="1">
      <alignment horizontal="left" vertical="center" wrapText="1"/>
    </xf>
    <xf numFmtId="31" fontId="5" fillId="0" borderId="41" xfId="0" applyNumberFormat="1" applyFont="1" applyFill="1" applyBorder="1" applyAlignment="1">
      <alignment horizontal="left" vertical="center" wrapText="1"/>
    </xf>
    <xf numFmtId="31" fontId="5" fillId="0" borderId="42" xfId="0" applyNumberFormat="1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 wrapText="1" shrinkToFit="1"/>
    </xf>
    <xf numFmtId="0" fontId="7" fillId="0" borderId="43" xfId="0" applyFont="1" applyFill="1" applyBorder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center" vertical="center" wrapText="1" shrinkToFit="1"/>
    </xf>
    <xf numFmtId="31" fontId="5" fillId="0" borderId="41" xfId="0" applyNumberFormat="1" applyFont="1" applyFill="1" applyBorder="1" applyAlignment="1">
      <alignment horizontal="left" vertical="center" wrapText="1" shrinkToFit="1"/>
    </xf>
    <xf numFmtId="0" fontId="5" fillId="0" borderId="44" xfId="0" applyFont="1" applyFill="1" applyBorder="1" applyAlignment="1">
      <alignment horizontal="left" vertical="center" wrapText="1" shrinkToFit="1"/>
    </xf>
    <xf numFmtId="0" fontId="5" fillId="0" borderId="42" xfId="0" applyFont="1" applyFill="1" applyBorder="1" applyAlignment="1">
      <alignment horizontal="left" vertical="center" wrapText="1" shrinkToFi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77" fontId="5" fillId="0" borderId="41" xfId="0" applyNumberFormat="1" applyFont="1" applyFill="1" applyBorder="1" applyAlignment="1">
      <alignment horizontal="left" vertical="center" wrapText="1"/>
    </xf>
    <xf numFmtId="177" fontId="5" fillId="0" borderId="44" xfId="0" applyNumberFormat="1" applyFont="1" applyFill="1" applyBorder="1" applyAlignment="1">
      <alignment horizontal="left" vertical="center" wrapText="1"/>
    </xf>
    <xf numFmtId="177" fontId="5" fillId="0" borderId="42" xfId="0" applyNumberFormat="1" applyFont="1" applyFill="1" applyBorder="1" applyAlignment="1">
      <alignment horizontal="left" vertical="center" wrapText="1"/>
    </xf>
    <xf numFmtId="31" fontId="5" fillId="0" borderId="44" xfId="0" applyNumberFormat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90" zoomScaleNormal="90" zoomScaleSheetLayoutView="90" workbookViewId="0">
      <selection activeCell="D23" sqref="D23:D24"/>
    </sheetView>
  </sheetViews>
  <sheetFormatPr defaultColWidth="9" defaultRowHeight="13.5" x14ac:dyDescent="0.15"/>
  <cols>
    <col min="1" max="1" width="2.5" style="1" customWidth="1"/>
    <col min="2" max="2" width="8.125" style="9" customWidth="1"/>
    <col min="3" max="3" width="11.5" style="16" customWidth="1"/>
    <col min="4" max="4" width="42.875" style="24" customWidth="1"/>
    <col min="5" max="5" width="11.375" style="17" customWidth="1"/>
    <col min="6" max="6" width="33.625" style="17" customWidth="1"/>
    <col min="7" max="7" width="10.5" style="29" customWidth="1"/>
    <col min="8" max="8" width="6.5" style="72" customWidth="1"/>
    <col min="9" max="9" width="13.625" style="30" customWidth="1"/>
    <col min="10" max="16384" width="9" style="3"/>
  </cols>
  <sheetData>
    <row r="1" spans="1:9" ht="14.25" customHeight="1" x14ac:dyDescent="0.15">
      <c r="B1" s="100" t="s">
        <v>42</v>
      </c>
      <c r="C1" s="100"/>
      <c r="D1" s="100"/>
      <c r="E1" s="100"/>
      <c r="F1" s="100"/>
      <c r="I1" s="1"/>
    </row>
    <row r="2" spans="1:9" ht="15" customHeight="1" thickBot="1" x14ac:dyDescent="0.2">
      <c r="B2" s="4"/>
      <c r="E2" s="2"/>
      <c r="F2" s="18"/>
      <c r="H2" s="73"/>
      <c r="I2" s="36"/>
    </row>
    <row r="3" spans="1:9" s="9" customFormat="1" ht="24.75" customHeight="1" thickBot="1" x14ac:dyDescent="0.2">
      <c r="A3" s="5"/>
      <c r="B3" s="6" t="s">
        <v>1</v>
      </c>
      <c r="C3" s="33" t="s">
        <v>32</v>
      </c>
      <c r="D3" s="25" t="s">
        <v>33</v>
      </c>
      <c r="E3" s="7" t="s">
        <v>34</v>
      </c>
      <c r="F3" s="8" t="s">
        <v>43</v>
      </c>
      <c r="G3" s="40" t="s">
        <v>2</v>
      </c>
      <c r="H3" s="74" t="s">
        <v>3</v>
      </c>
      <c r="I3" s="34" t="s">
        <v>4</v>
      </c>
    </row>
    <row r="4" spans="1:9" s="11" customFormat="1" ht="13.7" customHeight="1" x14ac:dyDescent="0.15">
      <c r="A4" s="10"/>
      <c r="B4" s="42" t="s">
        <v>5</v>
      </c>
      <c r="C4" s="43" t="str">
        <f>HYPERLINK("rule-file/hokkaido/hokkaidou.txt","北海道")</f>
        <v>北海道</v>
      </c>
      <c r="D4" s="44" t="s">
        <v>39</v>
      </c>
      <c r="E4" s="45"/>
      <c r="F4" s="45"/>
      <c r="G4" s="46"/>
      <c r="H4" s="75"/>
      <c r="I4" s="35"/>
    </row>
    <row r="5" spans="1:9" s="11" customFormat="1" x14ac:dyDescent="0.15">
      <c r="A5" s="10"/>
      <c r="B5" s="12" t="s">
        <v>5</v>
      </c>
      <c r="C5" s="38" t="str">
        <f>HYPERLINK("rule-file/hokkaido/sapporo.txt","札幌市")</f>
        <v>札幌市</v>
      </c>
      <c r="D5" s="22" t="s">
        <v>35</v>
      </c>
      <c r="E5" s="20"/>
      <c r="F5" s="20"/>
      <c r="G5" s="21"/>
      <c r="H5" s="75"/>
      <c r="I5" s="35"/>
    </row>
    <row r="6" spans="1:9" s="11" customFormat="1" ht="12.75" customHeight="1" x14ac:dyDescent="0.15">
      <c r="A6" s="10"/>
      <c r="B6" s="12" t="s">
        <v>6</v>
      </c>
      <c r="C6" s="102" t="str">
        <f>HYPERLINK("rule-file/hokkaido/hakodate.txt","函館市")</f>
        <v>函館市</v>
      </c>
      <c r="D6" s="89" t="s">
        <v>40</v>
      </c>
      <c r="E6" s="13" t="s">
        <v>7</v>
      </c>
      <c r="F6" s="19" t="s">
        <v>37</v>
      </c>
      <c r="G6" s="83" t="s">
        <v>31</v>
      </c>
      <c r="H6" s="112" t="s">
        <v>8</v>
      </c>
      <c r="I6" s="115">
        <v>38322</v>
      </c>
    </row>
    <row r="7" spans="1:9" s="11" customFormat="1" ht="12.75" x14ac:dyDescent="0.15">
      <c r="A7" s="10"/>
      <c r="B7" s="12" t="s">
        <v>38</v>
      </c>
      <c r="C7" s="103"/>
      <c r="D7" s="101"/>
      <c r="E7" s="13" t="s">
        <v>9</v>
      </c>
      <c r="F7" s="19" t="s">
        <v>10</v>
      </c>
      <c r="G7" s="84"/>
      <c r="H7" s="113"/>
      <c r="I7" s="116"/>
    </row>
    <row r="8" spans="1:9" s="11" customFormat="1" ht="12.75" x14ac:dyDescent="0.15">
      <c r="A8" s="10"/>
      <c r="B8" s="12" t="s">
        <v>11</v>
      </c>
      <c r="C8" s="103"/>
      <c r="D8" s="101"/>
      <c r="E8" s="13" t="s">
        <v>12</v>
      </c>
      <c r="F8" s="19" t="s">
        <v>13</v>
      </c>
      <c r="G8" s="84"/>
      <c r="H8" s="113"/>
      <c r="I8" s="116"/>
    </row>
    <row r="9" spans="1:9" s="11" customFormat="1" ht="12.75" x14ac:dyDescent="0.15">
      <c r="A9" s="10"/>
      <c r="B9" s="12" t="s">
        <v>14</v>
      </c>
      <c r="C9" s="103"/>
      <c r="D9" s="101"/>
      <c r="E9" s="13" t="s">
        <v>15</v>
      </c>
      <c r="F9" s="19" t="s">
        <v>16</v>
      </c>
      <c r="G9" s="84"/>
      <c r="H9" s="113"/>
      <c r="I9" s="116"/>
    </row>
    <row r="10" spans="1:9" s="11" customFormat="1" ht="12.75" x14ac:dyDescent="0.15">
      <c r="A10" s="10"/>
      <c r="B10" s="12" t="s">
        <v>17</v>
      </c>
      <c r="C10" s="104"/>
      <c r="D10" s="90"/>
      <c r="E10" s="13" t="s">
        <v>18</v>
      </c>
      <c r="F10" s="19" t="s">
        <v>19</v>
      </c>
      <c r="G10" s="85"/>
      <c r="H10" s="114"/>
      <c r="I10" s="117"/>
    </row>
    <row r="11" spans="1:9" s="11" customFormat="1" ht="12.75" customHeight="1" x14ac:dyDescent="0.15">
      <c r="A11" s="10"/>
      <c r="B11" s="12" t="s">
        <v>5</v>
      </c>
      <c r="C11" s="37" t="str">
        <f>HYPERLINK("rule-file/hokkaido/asahikawa.txt","旭川市")</f>
        <v>旭川市</v>
      </c>
      <c r="D11" s="66" t="s">
        <v>41</v>
      </c>
      <c r="E11" s="66"/>
      <c r="F11" s="66"/>
      <c r="G11" s="68"/>
      <c r="H11" s="76"/>
      <c r="I11" s="67"/>
    </row>
    <row r="12" spans="1:9" s="11" customFormat="1" ht="12.75" customHeight="1" x14ac:dyDescent="0.15">
      <c r="A12" s="10"/>
      <c r="B12" s="12" t="s">
        <v>53</v>
      </c>
      <c r="C12" s="106" t="str">
        <f>HYPERLINK("rule-file/hokkaido/kushiro.txt","釧路市")</f>
        <v>釧路市</v>
      </c>
      <c r="D12" s="96" t="s">
        <v>59</v>
      </c>
      <c r="E12" s="66" t="s">
        <v>58</v>
      </c>
      <c r="F12" s="66" t="s">
        <v>10</v>
      </c>
      <c r="G12" s="91" t="s">
        <v>31</v>
      </c>
      <c r="H12" s="118" t="s">
        <v>21</v>
      </c>
      <c r="I12" s="110">
        <v>38636</v>
      </c>
    </row>
    <row r="13" spans="1:9" s="11" customFormat="1" ht="12.75" customHeight="1" x14ac:dyDescent="0.15">
      <c r="A13" s="10"/>
      <c r="B13" s="12" t="s">
        <v>53</v>
      </c>
      <c r="C13" s="107"/>
      <c r="D13" s="109"/>
      <c r="E13" s="66" t="s">
        <v>60</v>
      </c>
      <c r="F13" s="66" t="s">
        <v>10</v>
      </c>
      <c r="G13" s="92"/>
      <c r="H13" s="119"/>
      <c r="I13" s="124"/>
    </row>
    <row r="14" spans="1:9" s="11" customFormat="1" ht="12.75" customHeight="1" x14ac:dyDescent="0.15">
      <c r="A14" s="10"/>
      <c r="B14" s="12" t="s">
        <v>53</v>
      </c>
      <c r="C14" s="108"/>
      <c r="D14" s="97"/>
      <c r="E14" s="66" t="s">
        <v>61</v>
      </c>
      <c r="F14" s="66" t="s">
        <v>10</v>
      </c>
      <c r="G14" s="93"/>
      <c r="H14" s="120"/>
      <c r="I14" s="111"/>
    </row>
    <row r="15" spans="1:9" s="11" customFormat="1" ht="25.5" x14ac:dyDescent="0.15">
      <c r="A15" s="10"/>
      <c r="B15" s="12" t="s">
        <v>5</v>
      </c>
      <c r="C15" s="78" t="str">
        <f>HYPERLINK("rule-file/hokkaido/kitami.txt","北見市")</f>
        <v>北見市</v>
      </c>
      <c r="D15" s="89" t="s">
        <v>46</v>
      </c>
      <c r="E15" s="39" t="str">
        <f>HYPERLINK("rule-file/hokkaido/kitami_old.txt","北見市")</f>
        <v>北見市</v>
      </c>
      <c r="F15" s="47" t="s">
        <v>20</v>
      </c>
      <c r="G15" s="80" t="s">
        <v>51</v>
      </c>
      <c r="H15" s="118" t="s">
        <v>21</v>
      </c>
      <c r="I15" s="121">
        <v>38781</v>
      </c>
    </row>
    <row r="16" spans="1:9" s="11" customFormat="1" ht="12.75" x14ac:dyDescent="0.15">
      <c r="A16" s="10"/>
      <c r="B16" s="12" t="s">
        <v>38</v>
      </c>
      <c r="C16" s="105"/>
      <c r="D16" s="101"/>
      <c r="E16" s="15" t="s">
        <v>22</v>
      </c>
      <c r="F16" s="19" t="s">
        <v>13</v>
      </c>
      <c r="G16" s="81"/>
      <c r="H16" s="119"/>
      <c r="I16" s="122"/>
    </row>
    <row r="17" spans="1:9" s="11" customFormat="1" ht="12.75" x14ac:dyDescent="0.15">
      <c r="A17" s="10"/>
      <c r="B17" s="12" t="s">
        <v>14</v>
      </c>
      <c r="C17" s="105"/>
      <c r="D17" s="101"/>
      <c r="E17" s="15" t="s">
        <v>23</v>
      </c>
      <c r="F17" s="19" t="s">
        <v>13</v>
      </c>
      <c r="G17" s="81"/>
      <c r="H17" s="119"/>
      <c r="I17" s="122"/>
    </row>
    <row r="18" spans="1:9" s="11" customFormat="1" ht="12.75" x14ac:dyDescent="0.15">
      <c r="A18" s="10"/>
      <c r="B18" s="12" t="s">
        <v>14</v>
      </c>
      <c r="C18" s="79"/>
      <c r="D18" s="90"/>
      <c r="E18" s="15" t="s">
        <v>45</v>
      </c>
      <c r="F18" s="19" t="s">
        <v>24</v>
      </c>
      <c r="G18" s="82"/>
      <c r="H18" s="120"/>
      <c r="I18" s="123"/>
    </row>
    <row r="19" spans="1:9" s="11" customFormat="1" ht="12.75" customHeight="1" x14ac:dyDescent="0.15">
      <c r="A19" s="10"/>
      <c r="B19" s="12" t="s">
        <v>47</v>
      </c>
      <c r="C19" s="49" t="str">
        <f>HYPERLINK("rule-file/hokkaido/tomakomai.txt","苫小牧市")</f>
        <v>苫小牧市</v>
      </c>
      <c r="D19" s="26" t="s">
        <v>50</v>
      </c>
      <c r="E19" s="27"/>
      <c r="F19" s="27"/>
      <c r="G19" s="50"/>
      <c r="H19" s="75"/>
      <c r="I19" s="35"/>
    </row>
    <row r="20" spans="1:9" s="11" customFormat="1" x14ac:dyDescent="0.15">
      <c r="A20" s="10"/>
      <c r="B20" s="12" t="s">
        <v>53</v>
      </c>
      <c r="C20" s="52" t="str">
        <f>HYPERLINK("rule-file/hokkaido/wakkanai.txt","稚内市")</f>
        <v>稚内市</v>
      </c>
      <c r="D20" s="53" t="s">
        <v>54</v>
      </c>
      <c r="E20" s="54"/>
      <c r="F20" s="55"/>
      <c r="G20" s="56"/>
      <c r="H20" s="75"/>
      <c r="I20" s="51"/>
    </row>
    <row r="21" spans="1:9" s="11" customFormat="1" x14ac:dyDescent="0.15">
      <c r="A21" s="10"/>
      <c r="B21" s="12" t="s">
        <v>53</v>
      </c>
      <c r="C21" s="57" t="str">
        <f>HYPERLINK("rule-file/hokkaido/bibai.txt","美唄市")</f>
        <v>美唄市</v>
      </c>
      <c r="D21" s="58" t="s">
        <v>56</v>
      </c>
      <c r="E21" s="59"/>
      <c r="F21" s="60"/>
      <c r="G21" s="61"/>
      <c r="H21" s="75"/>
      <c r="I21" s="51"/>
    </row>
    <row r="22" spans="1:9" s="11" customFormat="1" x14ac:dyDescent="0.15">
      <c r="A22" s="10"/>
      <c r="B22" s="12" t="s">
        <v>53</v>
      </c>
      <c r="C22" s="57" t="str">
        <f>HYPERLINK("rule-file/hokkaido/ebetsu.txt","江別市")</f>
        <v>江別市</v>
      </c>
      <c r="D22" s="58" t="s">
        <v>55</v>
      </c>
      <c r="E22" s="59"/>
      <c r="F22" s="60"/>
      <c r="G22" s="61"/>
      <c r="H22" s="75"/>
      <c r="I22" s="51"/>
    </row>
    <row r="23" spans="1:9" s="11" customFormat="1" ht="24.95" customHeight="1" x14ac:dyDescent="0.15">
      <c r="A23" s="10"/>
      <c r="B23" s="12" t="s">
        <v>53</v>
      </c>
      <c r="C23" s="94" t="str">
        <f>HYPERLINK("rule-file/hokkaido/shibetsu.txt","士別市")</f>
        <v>士別市</v>
      </c>
      <c r="D23" s="96" t="s">
        <v>63</v>
      </c>
      <c r="E23" s="15" t="s">
        <v>62</v>
      </c>
      <c r="F23" s="69" t="s">
        <v>10</v>
      </c>
      <c r="G23" s="98" t="s">
        <v>66</v>
      </c>
      <c r="H23" s="118" t="s">
        <v>65</v>
      </c>
      <c r="I23" s="121">
        <v>38596</v>
      </c>
    </row>
    <row r="24" spans="1:9" s="11" customFormat="1" ht="13.15" customHeight="1" x14ac:dyDescent="0.15">
      <c r="A24" s="10"/>
      <c r="B24" s="12" t="s">
        <v>53</v>
      </c>
      <c r="C24" s="95"/>
      <c r="D24" s="97"/>
      <c r="E24" s="70" t="s">
        <v>64</v>
      </c>
      <c r="F24" s="71" t="s">
        <v>10</v>
      </c>
      <c r="G24" s="99"/>
      <c r="H24" s="120"/>
      <c r="I24" s="123"/>
    </row>
    <row r="25" spans="1:9" s="11" customFormat="1" ht="12.75" customHeight="1" x14ac:dyDescent="0.15">
      <c r="A25" s="10"/>
      <c r="B25" s="12" t="s">
        <v>5</v>
      </c>
      <c r="C25" s="37" t="str">
        <f>HYPERLINK("rule-file/hokkaido/eniwa.txt","恵庭市")</f>
        <v>恵庭市</v>
      </c>
      <c r="D25" s="86" t="s">
        <v>36</v>
      </c>
      <c r="E25" s="87"/>
      <c r="F25" s="87"/>
      <c r="G25" s="88"/>
      <c r="H25" s="75"/>
      <c r="I25" s="35"/>
    </row>
    <row r="26" spans="1:9" s="11" customFormat="1" ht="25.5" x14ac:dyDescent="0.15">
      <c r="A26" s="10"/>
      <c r="B26" s="12" t="s">
        <v>5</v>
      </c>
      <c r="C26" s="78" t="str">
        <f>HYPERLINK("rule-file/hokkaido/hokuto.txt","北斗市")</f>
        <v>北斗市</v>
      </c>
      <c r="D26" s="89" t="s">
        <v>30</v>
      </c>
      <c r="E26" s="39" t="str">
        <f>HYPERLINK("rule-file/hokkaido/kamiiso_old.pdf","上磯町")</f>
        <v>上磯町</v>
      </c>
      <c r="F26" s="47" t="s">
        <v>25</v>
      </c>
      <c r="G26" s="80" t="s">
        <v>52</v>
      </c>
      <c r="H26" s="118" t="s">
        <v>21</v>
      </c>
      <c r="I26" s="110">
        <v>38749</v>
      </c>
    </row>
    <row r="27" spans="1:9" s="11" customFormat="1" ht="12.75" x14ac:dyDescent="0.15">
      <c r="A27" s="10"/>
      <c r="B27" s="12" t="s">
        <v>5</v>
      </c>
      <c r="C27" s="79"/>
      <c r="D27" s="90"/>
      <c r="E27" s="14" t="s">
        <v>26</v>
      </c>
      <c r="F27" s="19" t="s">
        <v>37</v>
      </c>
      <c r="G27" s="82"/>
      <c r="H27" s="120"/>
      <c r="I27" s="111"/>
    </row>
    <row r="28" spans="1:9" s="11" customFormat="1" x14ac:dyDescent="0.15">
      <c r="A28" s="10"/>
      <c r="B28" s="12" t="s">
        <v>53</v>
      </c>
      <c r="C28" s="57" t="str">
        <f>HYPERLINK("rule-file/hokkaido/nanaecho.txt","七飯町")</f>
        <v>七飯町</v>
      </c>
      <c r="D28" s="62" t="s">
        <v>57</v>
      </c>
      <c r="E28" s="63"/>
      <c r="F28" s="20"/>
      <c r="G28" s="64"/>
      <c r="H28" s="75"/>
      <c r="I28" s="65"/>
    </row>
    <row r="29" spans="1:9" s="11" customFormat="1" ht="12.75" customHeight="1" x14ac:dyDescent="0.15">
      <c r="A29" s="10"/>
      <c r="B29" s="12" t="s">
        <v>5</v>
      </c>
      <c r="C29" s="37" t="str">
        <f>HYPERLINK("rule-file/hokkaido/kucchan.txt","倶知安町")</f>
        <v>倶知安町</v>
      </c>
      <c r="D29" s="26" t="s">
        <v>28</v>
      </c>
      <c r="E29" s="27"/>
      <c r="F29" s="23"/>
      <c r="G29" s="28"/>
      <c r="H29" s="75"/>
      <c r="I29" s="35"/>
    </row>
    <row r="30" spans="1:9" s="11" customFormat="1" ht="12.75" customHeight="1" x14ac:dyDescent="0.15">
      <c r="A30" s="10"/>
      <c r="B30" s="12" t="s">
        <v>48</v>
      </c>
      <c r="C30" s="37" t="str">
        <f>HYPERLINK("rule-file/hokkaido/yoichicho.txt","余市町")</f>
        <v>余市町</v>
      </c>
      <c r="D30" s="26" t="s">
        <v>49</v>
      </c>
      <c r="E30" s="27"/>
      <c r="F30" s="23"/>
      <c r="G30" s="28"/>
      <c r="H30" s="75"/>
      <c r="I30" s="35"/>
    </row>
    <row r="31" spans="1:9" s="11" customFormat="1" x14ac:dyDescent="0.15">
      <c r="A31" s="10"/>
      <c r="B31" s="12" t="s">
        <v>5</v>
      </c>
      <c r="C31" s="37" t="str">
        <f>HYPERLINK("rule-file/hokkaido/samani.txt","様似町")</f>
        <v>様似町</v>
      </c>
      <c r="D31" s="22" t="s">
        <v>27</v>
      </c>
      <c r="E31" s="20"/>
      <c r="F31" s="31"/>
      <c r="G31" s="32"/>
      <c r="H31" s="75"/>
      <c r="I31" s="35"/>
    </row>
    <row r="32" spans="1:9" s="11" customFormat="1" x14ac:dyDescent="0.15">
      <c r="A32" s="10"/>
      <c r="B32" s="12" t="s">
        <v>5</v>
      </c>
      <c r="C32" s="37" t="str">
        <f>HYPERLINK("rule-file/hokkaido/shihoro.txt","士幌町")</f>
        <v>士幌町</v>
      </c>
      <c r="D32" s="22" t="s">
        <v>29</v>
      </c>
      <c r="E32" s="20"/>
      <c r="F32" s="31"/>
      <c r="G32" s="32"/>
      <c r="H32" s="75"/>
      <c r="I32" s="35"/>
    </row>
    <row r="33" spans="1:9" s="11" customFormat="1" x14ac:dyDescent="0.15">
      <c r="A33" s="10"/>
      <c r="B33" s="12" t="s">
        <v>5</v>
      </c>
      <c r="C33" s="37" t="str">
        <f>HYPERLINK("rule-file/hokkaido/memuro.txt","芽室町")</f>
        <v>芽室町</v>
      </c>
      <c r="D33" s="22" t="s">
        <v>0</v>
      </c>
      <c r="E33" s="20"/>
      <c r="F33" s="31"/>
      <c r="G33" s="32"/>
      <c r="H33" s="77"/>
      <c r="I33" s="41"/>
    </row>
    <row r="35" spans="1:9" ht="24" x14ac:dyDescent="0.15">
      <c r="F35" s="48" t="s">
        <v>44</v>
      </c>
    </row>
  </sheetData>
  <dataConsolidate/>
  <mergeCells count="27">
    <mergeCell ref="I26:I27"/>
    <mergeCell ref="H6:H10"/>
    <mergeCell ref="I6:I10"/>
    <mergeCell ref="H15:H18"/>
    <mergeCell ref="I15:I18"/>
    <mergeCell ref="H12:H14"/>
    <mergeCell ref="I12:I14"/>
    <mergeCell ref="H23:H24"/>
    <mergeCell ref="I23:I24"/>
    <mergeCell ref="H26:H27"/>
    <mergeCell ref="B1:F1"/>
    <mergeCell ref="D6:D10"/>
    <mergeCell ref="D15:D18"/>
    <mergeCell ref="C6:C10"/>
    <mergeCell ref="C15:C18"/>
    <mergeCell ref="C12:C14"/>
    <mergeCell ref="D12:D14"/>
    <mergeCell ref="C26:C27"/>
    <mergeCell ref="G15:G18"/>
    <mergeCell ref="G6:G10"/>
    <mergeCell ref="D25:G25"/>
    <mergeCell ref="D26:D27"/>
    <mergeCell ref="G26:G27"/>
    <mergeCell ref="G12:G14"/>
    <mergeCell ref="C23:C24"/>
    <mergeCell ref="D23:D24"/>
    <mergeCell ref="G23:G24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&amp;R&amp;A　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北海道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</dc:creator>
  <cp:lastModifiedBy>O</cp:lastModifiedBy>
  <cp:lastPrinted>2007-03-21T05:07:23Z</cp:lastPrinted>
  <dcterms:created xsi:type="dcterms:W3CDTF">2006-09-11T07:22:43Z</dcterms:created>
  <dcterms:modified xsi:type="dcterms:W3CDTF">2014-02-02T13:06:37Z</dcterms:modified>
</cp:coreProperties>
</file>