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条例H25\"/>
    </mc:Choice>
  </mc:AlternateContent>
  <bookViews>
    <workbookView xWindow="360" yWindow="285" windowWidth="14715" windowHeight="8640"/>
  </bookViews>
  <sheets>
    <sheet name="四国" sheetId="1" r:id="rId1"/>
  </sheets>
  <calcPr calcId="152511"/>
</workbook>
</file>

<file path=xl/calcChain.xml><?xml version="1.0" encoding="utf-8"?>
<calcChain xmlns="http://schemas.openxmlformats.org/spreadsheetml/2006/main">
  <c r="C21" i="1" l="1"/>
  <c r="C20" i="1"/>
  <c r="C54" i="1"/>
  <c r="C16" i="1"/>
  <c r="C13" i="1"/>
  <c r="C58" i="1"/>
  <c r="C48" i="1"/>
  <c r="C8" i="1"/>
  <c r="C5" i="1"/>
  <c r="C26" i="1"/>
  <c r="E55" i="1"/>
  <c r="E38" i="1"/>
  <c r="C55" i="1"/>
  <c r="C51" i="1"/>
  <c r="C50" i="1"/>
  <c r="C44" i="1"/>
  <c r="C42" i="1"/>
  <c r="C38" i="1"/>
  <c r="C23" i="1"/>
  <c r="C22" i="1"/>
  <c r="C12" i="1"/>
  <c r="C4" i="1"/>
</calcChain>
</file>

<file path=xl/sharedStrings.xml><?xml version="1.0" encoding="utf-8"?>
<sst xmlns="http://schemas.openxmlformats.org/spreadsheetml/2006/main" count="209" uniqueCount="108">
  <si>
    <t>新居浜市男女共同参画推進条例
　（2003年10月1日施行）</t>
    <rPh sb="0" eb="4">
      <t>ニイハマシ</t>
    </rPh>
    <rPh sb="4" eb="10">
      <t>サンカク</t>
    </rPh>
    <rPh sb="10" eb="12">
      <t>スイシン</t>
    </rPh>
    <rPh sb="12" eb="14">
      <t>ジョウレイ</t>
    </rPh>
    <rPh sb="21" eb="22">
      <t>ネン</t>
    </rPh>
    <rPh sb="24" eb="25">
      <t>ガツ</t>
    </rPh>
    <rPh sb="26" eb="27">
      <t>ニチ</t>
    </rPh>
    <rPh sb="27" eb="29">
      <t>セコウ</t>
    </rPh>
    <phoneticPr fontId="3"/>
  </si>
  <si>
    <t>大洲市男女共同参画推進条例
　（2005年1月11日施行）</t>
    <rPh sb="0" eb="3">
      <t>オオズシ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5" eb="26">
      <t>ニチ</t>
    </rPh>
    <rPh sb="26" eb="28">
      <t>セコウ</t>
    </rPh>
    <phoneticPr fontId="3"/>
  </si>
  <si>
    <t>いの町男女共同参画推進条例
　（2004年10月1日施行）</t>
    <rPh sb="2" eb="3">
      <t>マチ</t>
    </rPh>
    <rPh sb="3" eb="9">
      <t>サンカク</t>
    </rPh>
    <rPh sb="9" eb="11">
      <t>スイシン</t>
    </rPh>
    <rPh sb="11" eb="13">
      <t>ジョウレイ</t>
    </rPh>
    <rPh sb="20" eb="21">
      <t>ネン</t>
    </rPh>
    <rPh sb="23" eb="24">
      <t>ガツ</t>
    </rPh>
    <rPh sb="25" eb="26">
      <t>ニチ</t>
    </rPh>
    <rPh sb="26" eb="28">
      <t>セコウ</t>
    </rPh>
    <phoneticPr fontId="3"/>
  </si>
  <si>
    <t>都道府県</t>
    <rPh sb="0" eb="4">
      <t>トドウフケン</t>
    </rPh>
    <phoneticPr fontId="3"/>
  </si>
  <si>
    <t>基礎となった条例</t>
    <rPh sb="0" eb="2">
      <t>キソ</t>
    </rPh>
    <rPh sb="6" eb="8">
      <t>ジョウレイ</t>
    </rPh>
    <phoneticPr fontId="3"/>
  </si>
  <si>
    <t>合併の
方式</t>
    <rPh sb="0" eb="2">
      <t>ガッペイ</t>
    </rPh>
    <rPh sb="4" eb="6">
      <t>ホウシキ</t>
    </rPh>
    <phoneticPr fontId="3"/>
  </si>
  <si>
    <t>合併期日</t>
    <rPh sb="0" eb="2">
      <t>ガッペイ</t>
    </rPh>
    <rPh sb="2" eb="4">
      <t>キジツ</t>
    </rPh>
    <phoneticPr fontId="3"/>
  </si>
  <si>
    <t>編入</t>
    <rPh sb="0" eb="2">
      <t>ヘンニュウ</t>
    </rPh>
    <phoneticPr fontId="3"/>
  </si>
  <si>
    <t>なし</t>
    <phoneticPr fontId="3"/>
  </si>
  <si>
    <t>なし</t>
    <phoneticPr fontId="3"/>
  </si>
  <si>
    <t>新設</t>
    <rPh sb="0" eb="2">
      <t>シンセツ</t>
    </rPh>
    <phoneticPr fontId="3"/>
  </si>
  <si>
    <t>徳島県</t>
  </si>
  <si>
    <t>香川県</t>
  </si>
  <si>
    <t>愛媛県</t>
  </si>
  <si>
    <t>愛媛県</t>
    <rPh sb="0" eb="3">
      <t>エヒメケン</t>
    </rPh>
    <phoneticPr fontId="3"/>
  </si>
  <si>
    <t>松山市</t>
    <rPh sb="0" eb="3">
      <t>マツヤマシ</t>
    </rPh>
    <phoneticPr fontId="3"/>
  </si>
  <si>
    <t>愛媛県</t>
    <phoneticPr fontId="3"/>
  </si>
  <si>
    <t>北条市</t>
    <rPh sb="0" eb="3">
      <t>ホウジョウシ</t>
    </rPh>
    <phoneticPr fontId="3"/>
  </si>
  <si>
    <t>中島町</t>
    <rPh sb="0" eb="2">
      <t>ナカジマ</t>
    </rPh>
    <rPh sb="2" eb="3">
      <t>マチ</t>
    </rPh>
    <phoneticPr fontId="3"/>
  </si>
  <si>
    <t>吉田町</t>
    <rPh sb="0" eb="3">
      <t>ヨシダマチ</t>
    </rPh>
    <phoneticPr fontId="3"/>
  </si>
  <si>
    <t>三間町</t>
    <rPh sb="0" eb="2">
      <t>サンゲン</t>
    </rPh>
    <rPh sb="2" eb="3">
      <t>マチ</t>
    </rPh>
    <phoneticPr fontId="3"/>
  </si>
  <si>
    <t>津島町</t>
    <rPh sb="0" eb="2">
      <t>ツシマ</t>
    </rPh>
    <rPh sb="2" eb="3">
      <t>マチ</t>
    </rPh>
    <phoneticPr fontId="3"/>
  </si>
  <si>
    <t>新居浜市</t>
    <rPh sb="0" eb="4">
      <t>ニイハマシ</t>
    </rPh>
    <phoneticPr fontId="3"/>
  </si>
  <si>
    <t>愛媛県</t>
    <rPh sb="0" eb="2">
      <t>エヒメ</t>
    </rPh>
    <rPh sb="2" eb="3">
      <t>ケン</t>
    </rPh>
    <phoneticPr fontId="3"/>
  </si>
  <si>
    <t>別子山村</t>
    <rPh sb="0" eb="4">
      <t>ベッシヤマムラ</t>
    </rPh>
    <phoneticPr fontId="3"/>
  </si>
  <si>
    <t>大洲市</t>
    <rPh sb="0" eb="3">
      <t>オオズシ</t>
    </rPh>
    <phoneticPr fontId="3"/>
  </si>
  <si>
    <t>長浜町</t>
    <rPh sb="0" eb="2">
      <t>ナガハマ</t>
    </rPh>
    <rPh sb="2" eb="3">
      <t>マチ</t>
    </rPh>
    <phoneticPr fontId="3"/>
  </si>
  <si>
    <t>肱川町</t>
    <rPh sb="0" eb="2">
      <t>ヒジカワ</t>
    </rPh>
    <rPh sb="2" eb="3">
      <t>マチ</t>
    </rPh>
    <phoneticPr fontId="3"/>
  </si>
  <si>
    <t>河辺村</t>
    <rPh sb="0" eb="2">
      <t>カワベ</t>
    </rPh>
    <rPh sb="2" eb="3">
      <t>ムラ</t>
    </rPh>
    <phoneticPr fontId="3"/>
  </si>
  <si>
    <t>高知県</t>
  </si>
  <si>
    <t>高知市</t>
    <rPh sb="0" eb="3">
      <t>コウチシ</t>
    </rPh>
    <phoneticPr fontId="3"/>
  </si>
  <si>
    <t>鏡村</t>
    <rPh sb="0" eb="2">
      <t>カガミムラ</t>
    </rPh>
    <phoneticPr fontId="3"/>
  </si>
  <si>
    <t>土佐山村</t>
    <rPh sb="0" eb="4">
      <t>トサヤマムラ</t>
    </rPh>
    <phoneticPr fontId="3"/>
  </si>
  <si>
    <t>吾北村</t>
    <rPh sb="0" eb="1">
      <t>ワ</t>
    </rPh>
    <rPh sb="1" eb="2">
      <t>キタ</t>
    </rPh>
    <rPh sb="2" eb="3">
      <t>ムラ</t>
    </rPh>
    <phoneticPr fontId="3"/>
  </si>
  <si>
    <t>高知県</t>
    <phoneticPr fontId="3"/>
  </si>
  <si>
    <t>本川村</t>
    <rPh sb="0" eb="2">
      <t>ホンカワ</t>
    </rPh>
    <rPh sb="2" eb="3">
      <t>ムラ</t>
    </rPh>
    <phoneticPr fontId="3"/>
  </si>
  <si>
    <t>宇和島市男女共同参画推進条例
　（2003年7月1日施行）</t>
    <rPh sb="0" eb="4">
      <t>ウワジマシ</t>
    </rPh>
    <rPh sb="4" eb="10">
      <t>サンカク</t>
    </rPh>
    <rPh sb="10" eb="12">
      <t>スイシン</t>
    </rPh>
    <rPh sb="12" eb="14">
      <t>ジョウレイ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</si>
  <si>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徳島県男女共同参画推進条例　　（2002年4月1日施行）</t>
    <rPh sb="0" eb="3">
      <t>トクシマケン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</si>
  <si>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香川県男女共同参画推進条例　　（2002年4月1日施行）</t>
    <rPh sb="0" eb="3">
      <t>カガワケン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</si>
  <si>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直島町男女共同参画推進条例　　（2003年4月1日施行）</t>
    <rPh sb="0" eb="2">
      <t>ナオシマ</t>
    </rPh>
    <rPh sb="2" eb="3">
      <t>マチ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</si>
  <si>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高知県男女共同参画社会づくり条例　　（2004年4月1日施行、一部7月1日施行）</t>
    <rPh sb="0" eb="3">
      <t>コウチケン</t>
    </rPh>
    <rPh sb="3" eb="9">
      <t>サンカク</t>
    </rPh>
    <rPh sb="9" eb="11">
      <t>シャカイ</t>
    </rPh>
    <rPh sb="14" eb="16">
      <t>ジョウレイ</t>
    </rPh>
    <rPh sb="23" eb="24">
      <t>ネン</t>
    </rPh>
    <rPh sb="25" eb="26">
      <t>ガツ</t>
    </rPh>
    <rPh sb="27" eb="28">
      <t>ニチ</t>
    </rPh>
    <rPh sb="28" eb="30">
      <t>セコウ</t>
    </rPh>
    <rPh sb="31" eb="33">
      <t>イチブ</t>
    </rPh>
    <rPh sb="34" eb="35">
      <t>ガツ</t>
    </rPh>
    <rPh sb="36" eb="37">
      <t>ニチ</t>
    </rPh>
    <rPh sb="37" eb="39">
      <t>セコウ</t>
    </rPh>
    <phoneticPr fontId="3"/>
  </si>
  <si>
    <t>男女がともに輝く高知市男女共同参画条例
　（2005年4月1日施行）</t>
    <rPh sb="0" eb="2">
      <t>ダンジョ</t>
    </rPh>
    <rPh sb="6" eb="7">
      <t>カガヤ</t>
    </rPh>
    <rPh sb="8" eb="11">
      <t>コウチシ</t>
    </rPh>
    <rPh sb="11" eb="17">
      <t>サンカク</t>
    </rPh>
    <rPh sb="17" eb="19">
      <t>ジョウレイ</t>
    </rPh>
    <rPh sb="26" eb="27">
      <t>ネン</t>
    </rPh>
    <rPh sb="28" eb="29">
      <t>ガツ</t>
    </rPh>
    <rPh sb="30" eb="31">
      <t>ニチ</t>
    </rPh>
    <rPh sb="31" eb="33">
      <t>セコウ</t>
    </rPh>
    <phoneticPr fontId="3"/>
  </si>
  <si>
    <t>新規</t>
    <rPh sb="0" eb="2">
      <t>シンキ</t>
    </rPh>
    <phoneticPr fontId="3"/>
  </si>
  <si>
    <t>自治体名</t>
    <rPh sb="0" eb="2">
      <t>ジチ</t>
    </rPh>
    <rPh sb="2" eb="3">
      <t>タイ</t>
    </rPh>
    <rPh sb="3" eb="4">
      <t>メイ</t>
    </rPh>
    <phoneticPr fontId="3"/>
  </si>
  <si>
    <t>現行条例</t>
    <rPh sb="0" eb="2">
      <t>ゲンコウ</t>
    </rPh>
    <rPh sb="2" eb="4">
      <t>ジョウレイ</t>
    </rPh>
    <phoneticPr fontId="3"/>
  </si>
  <si>
    <t>合併した自治体</t>
    <rPh sb="0" eb="2">
      <t>ガッペイ</t>
    </rPh>
    <rPh sb="4" eb="6">
      <t>ジチ</t>
    </rPh>
    <rPh sb="6" eb="7">
      <t>タイ</t>
    </rPh>
    <phoneticPr fontId="3"/>
  </si>
  <si>
    <t>松山市条例</t>
    <rPh sb="0" eb="2">
      <t>マツヤマ</t>
    </rPh>
    <rPh sb="2" eb="3">
      <t>シ</t>
    </rPh>
    <rPh sb="3" eb="5">
      <t>ジョウレイ</t>
    </rPh>
    <phoneticPr fontId="3"/>
  </si>
  <si>
    <t>なし</t>
    <phoneticPr fontId="3"/>
  </si>
  <si>
    <t>愛媛県</t>
    <phoneticPr fontId="3"/>
  </si>
  <si>
    <t>高知県</t>
    <phoneticPr fontId="3"/>
  </si>
  <si>
    <t>愛媛県男女共同参画推進条例　　（2002年4月1日施行、一部10月1日施行、改正2005年1月16日）</t>
    <rPh sb="0" eb="3">
      <t>エヒメケン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rPh sb="28" eb="30">
      <t>イチブ</t>
    </rPh>
    <rPh sb="32" eb="33">
      <t>ガツ</t>
    </rPh>
    <rPh sb="34" eb="35">
      <t>ニチ</t>
    </rPh>
    <rPh sb="35" eb="37">
      <t>セコウ</t>
    </rPh>
    <rPh sb="38" eb="40">
      <t>カイセイ</t>
    </rPh>
    <rPh sb="44" eb="45">
      <t>ネン</t>
    </rPh>
    <rPh sb="46" eb="47">
      <t>ガツ</t>
    </rPh>
    <rPh sb="49" eb="50">
      <t>ニチ</t>
    </rPh>
    <phoneticPr fontId="3"/>
  </si>
  <si>
    <t>松山市男女共同参画推進条例
　（2003年9月1日施行、改正12月16日）</t>
    <rPh sb="0" eb="3">
      <t>マツヤマシ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rPh sb="28" eb="30">
      <t>カイセイ</t>
    </rPh>
    <rPh sb="32" eb="33">
      <t>ガツ</t>
    </rPh>
    <rPh sb="35" eb="36">
      <t>ニチ</t>
    </rPh>
    <phoneticPr fontId="3"/>
  </si>
  <si>
    <t>宇和島市男女共同参画推進条例
　（2006年10月1日）</t>
    <rPh sb="0" eb="4">
      <t>ウワジマシ</t>
    </rPh>
    <rPh sb="4" eb="10">
      <t>サンカク</t>
    </rPh>
    <rPh sb="10" eb="12">
      <t>スイシン</t>
    </rPh>
    <rPh sb="12" eb="14">
      <t>ジョウレイ</t>
    </rPh>
    <rPh sb="21" eb="22">
      <t>ネン</t>
    </rPh>
    <rPh sb="24" eb="25">
      <t>ガツ</t>
    </rPh>
    <rPh sb="26" eb="27">
      <t>ニチ</t>
    </rPh>
    <phoneticPr fontId="3"/>
  </si>
  <si>
    <t>男女共同参画条例の一覧　（平成の大合併期までの廃止条例を含む）　　　【四国】</t>
    <rPh sb="0" eb="6">
      <t>サンカク</t>
    </rPh>
    <rPh sb="6" eb="8">
      <t>ジョウレイ</t>
    </rPh>
    <rPh sb="9" eb="11">
      <t>イチラン</t>
    </rPh>
    <rPh sb="13" eb="15">
      <t>ヘイセイ</t>
    </rPh>
    <rPh sb="16" eb="19">
      <t>ダイガッペイ</t>
    </rPh>
    <rPh sb="19" eb="20">
      <t>キ</t>
    </rPh>
    <rPh sb="23" eb="25">
      <t>ハイシ</t>
    </rPh>
    <rPh sb="25" eb="27">
      <t>ジョウレイ</t>
    </rPh>
    <rPh sb="28" eb="29">
      <t>フク</t>
    </rPh>
    <rPh sb="35" eb="37">
      <t>シコク</t>
    </rPh>
    <phoneticPr fontId="3"/>
  </si>
  <si>
    <t>旧自治体の条例</t>
    <rPh sb="0" eb="1">
      <t>キュウ</t>
    </rPh>
    <rPh sb="1" eb="3">
      <t>ジチ</t>
    </rPh>
    <rPh sb="3" eb="4">
      <t>タイ</t>
    </rPh>
    <rPh sb="5" eb="7">
      <t>ジョウレイ</t>
    </rPh>
    <phoneticPr fontId="3"/>
  </si>
  <si>
    <t>*ライトブルー：旧自治体条例の内容が新条例にほぼ受け継がれたもの</t>
    <rPh sb="8" eb="9">
      <t>キュウ</t>
    </rPh>
    <rPh sb="9" eb="12">
      <t>ジチタイ</t>
    </rPh>
    <rPh sb="12" eb="14">
      <t>ジョウレイ</t>
    </rPh>
    <rPh sb="15" eb="17">
      <t>ナイヨウ</t>
    </rPh>
    <rPh sb="18" eb="21">
      <t>シンジョウレイ</t>
    </rPh>
    <rPh sb="24" eb="25">
      <t>ウ</t>
    </rPh>
    <rPh sb="26" eb="27">
      <t>ツ</t>
    </rPh>
    <phoneticPr fontId="3"/>
  </si>
  <si>
    <t>*ブルー：旧自治体条例が完全になくなったもの</t>
    <rPh sb="5" eb="6">
      <t>キュウ</t>
    </rPh>
    <rPh sb="6" eb="9">
      <t>ジチタイ</t>
    </rPh>
    <rPh sb="9" eb="11">
      <t>ジョウレイ</t>
    </rPh>
    <rPh sb="12" eb="14">
      <t>カンゼン</t>
    </rPh>
    <phoneticPr fontId="3"/>
  </si>
  <si>
    <t>旧伊野町条例</t>
    <rPh sb="0" eb="1">
      <t>キュウ</t>
    </rPh>
    <rPh sb="1" eb="4">
      <t>イノチョウ</t>
    </rPh>
    <rPh sb="4" eb="6">
      <t>ジョウレイ</t>
    </rPh>
    <phoneticPr fontId="3"/>
  </si>
  <si>
    <t>伊野町男女共同参画推進条例
　（2004年6月24日施行）</t>
    <rPh sb="0" eb="3">
      <t>イノチョウ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5" eb="26">
      <t>ニチ</t>
    </rPh>
    <rPh sb="26" eb="28">
      <t>セコウ</t>
    </rPh>
    <phoneticPr fontId="3"/>
  </si>
  <si>
    <t>愛媛県</t>
    <phoneticPr fontId="3"/>
  </si>
  <si>
    <t>今治市</t>
    <rPh sb="0" eb="3">
      <t>イマバリシ</t>
    </rPh>
    <phoneticPr fontId="3"/>
  </si>
  <si>
    <t>今治市男女共同参画推進条例
　（2006年6月30日施行）</t>
    <rPh sb="0" eb="3">
      <t>イマバリシ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5" eb="26">
      <t>ニチ</t>
    </rPh>
    <rPh sb="26" eb="28">
      <t>セコウ</t>
    </rPh>
    <phoneticPr fontId="3"/>
  </si>
  <si>
    <t>なし</t>
    <phoneticPr fontId="3"/>
  </si>
  <si>
    <t>朝倉村</t>
    <rPh sb="0" eb="3">
      <t>アサクラムラ</t>
    </rPh>
    <phoneticPr fontId="3"/>
  </si>
  <si>
    <t>玉川町</t>
    <rPh sb="0" eb="2">
      <t>タマカワ</t>
    </rPh>
    <rPh sb="2" eb="3">
      <t>マチ</t>
    </rPh>
    <phoneticPr fontId="3"/>
  </si>
  <si>
    <t>波方町</t>
    <rPh sb="0" eb="2">
      <t>ナミカタ</t>
    </rPh>
    <rPh sb="2" eb="3">
      <t>マチ</t>
    </rPh>
    <phoneticPr fontId="3"/>
  </si>
  <si>
    <t>大西町</t>
    <rPh sb="0" eb="3">
      <t>オオニシチョウ</t>
    </rPh>
    <phoneticPr fontId="3"/>
  </si>
  <si>
    <t>菊間町</t>
    <rPh sb="0" eb="2">
      <t>キクマ</t>
    </rPh>
    <rPh sb="2" eb="3">
      <t>マチ</t>
    </rPh>
    <phoneticPr fontId="3"/>
  </si>
  <si>
    <t>吉海町</t>
    <rPh sb="0" eb="1">
      <t>ヨシ</t>
    </rPh>
    <rPh sb="1" eb="2">
      <t>カイ</t>
    </rPh>
    <rPh sb="2" eb="3">
      <t>マチ</t>
    </rPh>
    <phoneticPr fontId="3"/>
  </si>
  <si>
    <t>宮窪町</t>
    <rPh sb="0" eb="2">
      <t>ミヤクボ</t>
    </rPh>
    <rPh sb="2" eb="3">
      <t>チョウ</t>
    </rPh>
    <phoneticPr fontId="3"/>
  </si>
  <si>
    <t>伯方町</t>
    <rPh sb="0" eb="1">
      <t>ハク</t>
    </rPh>
    <rPh sb="1" eb="2">
      <t>カタ</t>
    </rPh>
    <rPh sb="2" eb="3">
      <t>マチ</t>
    </rPh>
    <phoneticPr fontId="3"/>
  </si>
  <si>
    <t>上浦町</t>
    <rPh sb="0" eb="2">
      <t>カミウラ</t>
    </rPh>
    <rPh sb="2" eb="3">
      <t>マチ</t>
    </rPh>
    <phoneticPr fontId="3"/>
  </si>
  <si>
    <t>大三島町</t>
    <rPh sb="0" eb="3">
      <t>オオミシマ</t>
    </rPh>
    <rPh sb="3" eb="4">
      <t>マチ</t>
    </rPh>
    <phoneticPr fontId="3"/>
  </si>
  <si>
    <t>関前村</t>
    <rPh sb="0" eb="1">
      <t>セキ</t>
    </rPh>
    <rPh sb="1" eb="2">
      <t>マエ</t>
    </rPh>
    <rPh sb="2" eb="3">
      <t>ムラ</t>
    </rPh>
    <phoneticPr fontId="3"/>
  </si>
  <si>
    <t>阿南市</t>
    <rPh sb="0" eb="3">
      <t>アナンシ</t>
    </rPh>
    <phoneticPr fontId="3"/>
  </si>
  <si>
    <t>徳島県</t>
    <phoneticPr fontId="3"/>
  </si>
  <si>
    <t>徳島県</t>
    <phoneticPr fontId="3"/>
  </si>
  <si>
    <t>阿南市男女共同参画推進条例
　（2006年9月22日施行）</t>
    <rPh sb="0" eb="3">
      <t>アナンシ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5" eb="26">
      <t>ニチ</t>
    </rPh>
    <rPh sb="26" eb="28">
      <t>セコウ</t>
    </rPh>
    <phoneticPr fontId="3"/>
  </si>
  <si>
    <t>那賀川町</t>
    <rPh sb="0" eb="4">
      <t>ナカガワチョウ</t>
    </rPh>
    <phoneticPr fontId="3"/>
  </si>
  <si>
    <t>羽ノ浦町</t>
    <rPh sb="0" eb="1">
      <t>ハネ</t>
    </rPh>
    <rPh sb="2" eb="3">
      <t>ウラ</t>
    </rPh>
    <rPh sb="3" eb="4">
      <t>チョウ</t>
    </rPh>
    <phoneticPr fontId="3"/>
  </si>
  <si>
    <t>なし</t>
    <phoneticPr fontId="3"/>
  </si>
  <si>
    <t>吉野川市男女共同参画推進条例
　（2007年4月1日施行）</t>
    <rPh sb="0" eb="2">
      <t>ヨシノ</t>
    </rPh>
    <rPh sb="2" eb="3">
      <t>ガワ</t>
    </rPh>
    <rPh sb="3" eb="4">
      <t>シ</t>
    </rPh>
    <rPh sb="4" eb="10">
      <t>サンカク</t>
    </rPh>
    <rPh sb="10" eb="12">
      <t>スイシン</t>
    </rPh>
    <rPh sb="12" eb="14">
      <t>ジョウレイ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</si>
  <si>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鴨島町</t>
    <rPh sb="0" eb="1">
      <t>カモ</t>
    </rPh>
    <rPh sb="1" eb="2">
      <t>シマ</t>
    </rPh>
    <rPh sb="2" eb="3">
      <t>マチ</t>
    </rPh>
    <phoneticPr fontId="3"/>
  </si>
  <si>
    <t>川島町</t>
    <rPh sb="0" eb="2">
      <t>カワシマ</t>
    </rPh>
    <rPh sb="2" eb="3">
      <t>チョウ</t>
    </rPh>
    <phoneticPr fontId="3"/>
  </si>
  <si>
    <t>山川町</t>
    <rPh sb="0" eb="2">
      <t>ヤマカワ</t>
    </rPh>
    <rPh sb="2" eb="3">
      <t>マチ</t>
    </rPh>
    <phoneticPr fontId="3"/>
  </si>
  <si>
    <t>美郷村</t>
    <rPh sb="0" eb="2">
      <t>ミサト</t>
    </rPh>
    <rPh sb="2" eb="3">
      <t>ムラ</t>
    </rPh>
    <phoneticPr fontId="3"/>
  </si>
  <si>
    <t>鬼北町男女共同参画推進条例
（2007年3月20日施行）</t>
    <rPh sb="0" eb="1">
      <t>キ</t>
    </rPh>
    <rPh sb="1" eb="2">
      <t>ホク</t>
    </rPh>
    <rPh sb="2" eb="3">
      <t>チョウ</t>
    </rPh>
    <rPh sb="3" eb="9">
      <t>サンカク</t>
    </rPh>
    <rPh sb="9" eb="11">
      <t>スイシン</t>
    </rPh>
    <rPh sb="11" eb="13">
      <t>ジョウレイ</t>
    </rPh>
    <rPh sb="19" eb="20">
      <t>ネン</t>
    </rPh>
    <rPh sb="21" eb="22">
      <t>ガツ</t>
    </rPh>
    <rPh sb="24" eb="25">
      <t>ニチ</t>
    </rPh>
    <rPh sb="25" eb="27">
      <t>セコウ</t>
    </rPh>
    <phoneticPr fontId="3"/>
  </si>
  <si>
    <t>広見町</t>
    <rPh sb="0" eb="2">
      <t>ヒロミ</t>
    </rPh>
    <rPh sb="2" eb="3">
      <t>チョウ</t>
    </rPh>
    <phoneticPr fontId="3"/>
  </si>
  <si>
    <t>日吉村</t>
    <rPh sb="0" eb="3">
      <t>ヒヨシムラ</t>
    </rPh>
    <phoneticPr fontId="3"/>
  </si>
  <si>
    <t>高知県</t>
    <phoneticPr fontId="3"/>
  </si>
  <si>
    <t>中土佐町男女共同参画推進条例
　（2006年7月13日施行）</t>
    <rPh sb="0" eb="1">
      <t>ナカ</t>
    </rPh>
    <rPh sb="1" eb="3">
      <t>トサ</t>
    </rPh>
    <rPh sb="3" eb="4">
      <t>チョウ</t>
    </rPh>
    <rPh sb="4" eb="10">
      <t>サンカク</t>
    </rPh>
    <rPh sb="10" eb="12">
      <t>スイシン</t>
    </rPh>
    <rPh sb="12" eb="14">
      <t>ジョウレイ</t>
    </rPh>
    <rPh sb="21" eb="22">
      <t>ネン</t>
    </rPh>
    <rPh sb="23" eb="24">
      <t>ガツ</t>
    </rPh>
    <rPh sb="26" eb="27">
      <t>ニチ</t>
    </rPh>
    <rPh sb="27" eb="29">
      <t>セコウ</t>
    </rPh>
    <phoneticPr fontId="3"/>
  </si>
  <si>
    <t>中土佐町</t>
    <rPh sb="0" eb="1">
      <t>ナカ</t>
    </rPh>
    <rPh sb="1" eb="3">
      <t>トサ</t>
    </rPh>
    <rPh sb="3" eb="4">
      <t>チョウ</t>
    </rPh>
    <phoneticPr fontId="3"/>
  </si>
  <si>
    <t>大野見村</t>
    <rPh sb="0" eb="3">
      <t>オオノミ</t>
    </rPh>
    <rPh sb="3" eb="4">
      <t>ムラ</t>
    </rPh>
    <phoneticPr fontId="3"/>
  </si>
  <si>
    <t>旧宇和島市条例</t>
    <rPh sb="0" eb="1">
      <t>キュウ</t>
    </rPh>
    <rPh sb="1" eb="5">
      <t>ウワジマシ</t>
    </rPh>
    <rPh sb="5" eb="7">
      <t>ジョウレイ</t>
    </rPh>
    <phoneticPr fontId="3"/>
  </si>
  <si>
    <t>香川県</t>
    <phoneticPr fontId="3"/>
  </si>
  <si>
    <t>丸亀市男女共同参画推進条例
　　（2008年4月1日施行）</t>
    <rPh sb="0" eb="3">
      <t>マルガメシ</t>
    </rPh>
    <rPh sb="3" eb="9">
      <t>サン</t>
    </rPh>
    <rPh sb="9" eb="11">
      <t>スイシン</t>
    </rPh>
    <rPh sb="11" eb="13">
      <t>ジョウレイ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</si>
  <si>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丸亀市</t>
    <rPh sb="0" eb="3">
      <t>マルガメシ</t>
    </rPh>
    <phoneticPr fontId="3"/>
  </si>
  <si>
    <t>綾歌町</t>
    <rPh sb="0" eb="1">
      <t>アヤ</t>
    </rPh>
    <rPh sb="1" eb="2">
      <t>ウタ</t>
    </rPh>
    <rPh sb="2" eb="3">
      <t>マチ</t>
    </rPh>
    <phoneticPr fontId="3"/>
  </si>
  <si>
    <t>飯山町</t>
    <rPh sb="0" eb="2">
      <t>イイヤマ</t>
    </rPh>
    <rPh sb="2" eb="3">
      <t>チョウ</t>
    </rPh>
    <phoneticPr fontId="3"/>
  </si>
  <si>
    <t>さぬき市男女共同参画推進条例
　　（2009年6月29日施行）</t>
    <rPh sb="3" eb="4">
      <t>シ</t>
    </rPh>
    <rPh sb="4" eb="14">
      <t>ジョウ</t>
    </rPh>
    <rPh sb="22" eb="23">
      <t>ネン</t>
    </rPh>
    <rPh sb="24" eb="25">
      <t>ガツ</t>
    </rPh>
    <rPh sb="27" eb="28">
      <t>ニチ</t>
    </rPh>
    <rPh sb="28" eb="30">
      <t>セコウ</t>
    </rPh>
    <phoneticPr fontId="3"/>
  </si>
  <si>
    <t>津田町</t>
    <rPh sb="0" eb="3">
      <t>ツダマチ</t>
    </rPh>
    <phoneticPr fontId="3"/>
  </si>
  <si>
    <t>大川町</t>
    <rPh sb="0" eb="2">
      <t>オオカワ</t>
    </rPh>
    <rPh sb="2" eb="3">
      <t>マチ</t>
    </rPh>
    <phoneticPr fontId="3"/>
  </si>
  <si>
    <t>志度町</t>
    <rPh sb="0" eb="1">
      <t>シ</t>
    </rPh>
    <rPh sb="1" eb="2">
      <t>ド</t>
    </rPh>
    <rPh sb="2" eb="3">
      <t>チョウ</t>
    </rPh>
    <phoneticPr fontId="3"/>
  </si>
  <si>
    <t>寒川町</t>
    <rPh sb="0" eb="2">
      <t>サムカワ</t>
    </rPh>
    <rPh sb="2" eb="3">
      <t>マチ</t>
    </rPh>
    <phoneticPr fontId="3"/>
  </si>
  <si>
    <t>高知県</t>
    <phoneticPr fontId="3"/>
  </si>
  <si>
    <t>南国市男女共同参画推進条例　　（2011年7月1日施行）</t>
    <rPh sb="0" eb="2">
      <t>ナンゴク</t>
    </rPh>
    <rPh sb="2" eb="3">
      <t>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</si>
  <si>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香川県</t>
    <phoneticPr fontId="3"/>
  </si>
  <si>
    <t>琴平町男女共同参画推進条例　　（2012年3月26日施行）</t>
    <rPh sb="0" eb="2">
      <t>コトヒラ</t>
    </rPh>
    <rPh sb="2" eb="3">
      <t>チョウ</t>
    </rPh>
    <rPh sb="3" eb="13">
      <t>サン</t>
    </rPh>
    <rPh sb="20" eb="21">
      <t>ネン</t>
    </rPh>
    <rPh sb="22" eb="23">
      <t>ガツ</t>
    </rPh>
    <rPh sb="25" eb="26">
      <t>ニチ</t>
    </rPh>
    <rPh sb="26" eb="28">
      <t>セコウ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</si>
</sst>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#,##0;[Red]_ \-#,##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8"/>
      </left>
      <right style="dotted">
        <color indexed="64"/>
      </right>
      <top style="thin">
        <color indexed="64"/>
      </top>
      <bottom/>
      <diagonal/>
    </border>
    <border>
      <left style="double">
        <color indexed="8"/>
      </left>
      <right style="dotted">
        <color indexed="64"/>
      </right>
      <top/>
      <bottom/>
      <diagonal/>
    </border>
    <border>
      <left style="double">
        <color indexed="8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 shrinkToFit="1"/>
    </xf>
    <xf numFmtId="0" fontId="4" fillId="0" borderId="0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 shrinkToFit="1"/>
    </xf>
    <xf numFmtId="0" fontId="7" fillId="0" borderId="8" xfId="0" applyFont="1" applyFill="1" applyBorder="1" applyAlignment="1">
      <alignment vertical="center" wrapText="1" shrinkToFit="1"/>
    </xf>
    <xf numFmtId="0" fontId="7" fillId="0" borderId="7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176" fontId="2" fillId="0" borderId="6" xfId="1" applyNumberFormat="1" applyFill="1" applyBorder="1" applyAlignment="1" applyProtection="1">
      <alignment horizontal="left" vertical="center" wrapText="1" shrinkToFit="1"/>
    </xf>
    <xf numFmtId="176" fontId="2" fillId="0" borderId="6" xfId="1" applyNumberFormat="1" applyFill="1" applyBorder="1" applyAlignment="1" applyProtection="1">
      <alignment vertical="center" wrapText="1" shrinkToFit="1"/>
    </xf>
    <xf numFmtId="176" fontId="5" fillId="2" borderId="5" xfId="0" applyNumberFormat="1" applyFont="1" applyFill="1" applyBorder="1" applyAlignment="1">
      <alignment horizontal="center" vertical="center" wrapText="1"/>
    </xf>
    <xf numFmtId="176" fontId="2" fillId="2" borderId="6" xfId="1" applyNumberFormat="1" applyFill="1" applyBorder="1" applyAlignment="1" applyProtection="1">
      <alignment horizontal="left" vertical="center" wrapText="1" shrinkToFit="1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 wrapText="1" shrinkToFit="1"/>
    </xf>
    <xf numFmtId="0" fontId="7" fillId="2" borderId="8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vertical="center" wrapText="1" shrinkToFit="1"/>
    </xf>
    <xf numFmtId="0" fontId="5" fillId="4" borderId="0" xfId="0" applyFont="1" applyFill="1" applyAlignment="1">
      <alignment vertical="center" wrapText="1" shrinkToFit="1"/>
    </xf>
    <xf numFmtId="0" fontId="7" fillId="4" borderId="7" xfId="0" applyFont="1" applyFill="1" applyBorder="1" applyAlignment="1">
      <alignment vertical="center" wrapText="1" shrinkToFit="1"/>
    </xf>
    <xf numFmtId="0" fontId="7" fillId="0" borderId="14" xfId="0" applyFont="1" applyFill="1" applyBorder="1" applyAlignment="1">
      <alignment vertical="center" wrapText="1" shrinkToFit="1"/>
    </xf>
    <xf numFmtId="0" fontId="7" fillId="0" borderId="14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vertical="center" wrapText="1" shrinkToFit="1"/>
    </xf>
    <xf numFmtId="176" fontId="7" fillId="0" borderId="14" xfId="0" applyNumberFormat="1" applyFont="1" applyFill="1" applyBorder="1" applyAlignment="1">
      <alignment vertical="center" wrapText="1" shrinkToFit="1"/>
    </xf>
    <xf numFmtId="0" fontId="7" fillId="0" borderId="16" xfId="0" applyFont="1" applyFill="1" applyBorder="1" applyAlignment="1">
      <alignment vertical="center" wrapText="1" shrinkToFit="1"/>
    </xf>
    <xf numFmtId="0" fontId="7" fillId="0" borderId="17" xfId="0" applyFont="1" applyFill="1" applyBorder="1" applyAlignment="1">
      <alignment vertical="center" wrapText="1" shrinkToFit="1"/>
    </xf>
    <xf numFmtId="176" fontId="5" fillId="0" borderId="18" xfId="0" applyNumberFormat="1" applyFont="1" applyFill="1" applyBorder="1" applyAlignment="1">
      <alignment horizontal="center" vertical="center" wrapText="1"/>
    </xf>
    <xf numFmtId="176" fontId="5" fillId="0" borderId="19" xfId="0" applyNumberFormat="1" applyFont="1" applyFill="1" applyBorder="1" applyAlignment="1">
      <alignment horizontal="center" vertical="center" wrapText="1"/>
    </xf>
    <xf numFmtId="176" fontId="7" fillId="0" borderId="16" xfId="0" applyNumberFormat="1" applyFont="1" applyFill="1" applyBorder="1" applyAlignment="1">
      <alignment vertical="center" wrapText="1" shrinkToFit="1"/>
    </xf>
    <xf numFmtId="176" fontId="7" fillId="0" borderId="20" xfId="0" applyNumberFormat="1" applyFont="1" applyFill="1" applyBorder="1" applyAlignment="1">
      <alignment vertical="center" wrapText="1" shrinkToFit="1"/>
    </xf>
    <xf numFmtId="0" fontId="7" fillId="0" borderId="20" xfId="0" applyFont="1" applyFill="1" applyBorder="1" applyAlignment="1">
      <alignment vertical="center" wrapText="1" shrinkToFit="1"/>
    </xf>
    <xf numFmtId="176" fontId="5" fillId="5" borderId="5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176" fontId="5" fillId="5" borderId="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5" borderId="14" xfId="0" applyFont="1" applyFill="1" applyBorder="1" applyAlignment="1">
      <alignment vertical="center" shrinkToFit="1"/>
    </xf>
    <xf numFmtId="0" fontId="7" fillId="5" borderId="14" xfId="0" applyFont="1" applyFill="1" applyBorder="1" applyAlignment="1">
      <alignment vertical="center"/>
    </xf>
    <xf numFmtId="0" fontId="7" fillId="5" borderId="14" xfId="0" applyFont="1" applyFill="1" applyBorder="1" applyAlignment="1">
      <alignment vertical="center" wrapText="1" shrinkToFit="1"/>
    </xf>
    <xf numFmtId="0" fontId="7" fillId="5" borderId="14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/>
    </xf>
    <xf numFmtId="176" fontId="7" fillId="0" borderId="8" xfId="0" applyNumberFormat="1" applyFont="1" applyFill="1" applyBorder="1" applyAlignment="1">
      <alignment vertical="center" wrapText="1" shrinkToFit="1"/>
    </xf>
    <xf numFmtId="0" fontId="7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left" vertical="center" wrapText="1"/>
    </xf>
    <xf numFmtId="0" fontId="2" fillId="0" borderId="41" xfId="1" applyFill="1" applyBorder="1" applyAlignment="1" applyProtection="1">
      <alignment horizontal="left" vertical="center" wrapText="1"/>
    </xf>
    <xf numFmtId="31" fontId="5" fillId="0" borderId="22" xfId="0" applyNumberFormat="1" applyFont="1" applyFill="1" applyBorder="1" applyAlignment="1">
      <alignment horizontal="left" vertical="center" wrapText="1"/>
    </xf>
    <xf numFmtId="31" fontId="5" fillId="0" borderId="28" xfId="0" applyNumberFormat="1" applyFont="1" applyFill="1" applyBorder="1" applyAlignment="1">
      <alignment horizontal="left" vertical="center" wrapText="1"/>
    </xf>
    <xf numFmtId="31" fontId="5" fillId="0" borderId="29" xfId="0" applyNumberFormat="1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43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176" fontId="2" fillId="5" borderId="30" xfId="1" applyNumberFormat="1" applyFill="1" applyBorder="1" applyAlignment="1" applyProtection="1">
      <alignment horizontal="left" vertical="center" wrapText="1" shrinkToFit="1"/>
    </xf>
    <xf numFmtId="176" fontId="2" fillId="5" borderId="31" xfId="1" applyNumberFormat="1" applyFill="1" applyBorder="1" applyAlignment="1" applyProtection="1">
      <alignment horizontal="left" vertical="center" wrapText="1" shrinkToFit="1"/>
    </xf>
    <xf numFmtId="176" fontId="2" fillId="5" borderId="32" xfId="1" applyNumberFormat="1" applyFill="1" applyBorder="1" applyAlignment="1" applyProtection="1">
      <alignment horizontal="left" vertical="center" wrapText="1" shrinkToFit="1"/>
    </xf>
    <xf numFmtId="0" fontId="2" fillId="0" borderId="40" xfId="1" applyFill="1" applyBorder="1" applyAlignment="1" applyProtection="1">
      <alignment horizontal="left" vertical="center" wrapText="1"/>
    </xf>
    <xf numFmtId="0" fontId="7" fillId="0" borderId="41" xfId="0" applyFont="1" applyFill="1" applyBorder="1" applyAlignment="1">
      <alignment horizontal="left" vertical="center" wrapText="1"/>
    </xf>
    <xf numFmtId="0" fontId="7" fillId="0" borderId="42" xfId="0" applyFont="1" applyFill="1" applyBorder="1" applyAlignment="1">
      <alignment horizontal="left" vertical="center" wrapText="1"/>
    </xf>
    <xf numFmtId="0" fontId="2" fillId="0" borderId="40" xfId="1" applyFill="1" applyBorder="1" applyAlignment="1" applyProtection="1">
      <alignment horizontal="left" vertical="center" wrapText="1" shrinkToFit="1"/>
    </xf>
    <xf numFmtId="0" fontId="7" fillId="0" borderId="42" xfId="0" applyFont="1" applyFill="1" applyBorder="1" applyAlignment="1">
      <alignment horizontal="left" vertical="center" wrapText="1" shrinkToFit="1"/>
    </xf>
    <xf numFmtId="0" fontId="7" fillId="0" borderId="24" xfId="0" applyFont="1" applyFill="1" applyBorder="1" applyAlignment="1">
      <alignment horizontal="center" vertical="center" wrapText="1" shrinkToFit="1"/>
    </xf>
    <xf numFmtId="0" fontId="7" fillId="0" borderId="39" xfId="0" applyFont="1" applyFill="1" applyBorder="1" applyAlignment="1">
      <alignment horizontal="center" vertical="center" wrapText="1" shrinkToFit="1"/>
    </xf>
    <xf numFmtId="0" fontId="7" fillId="0" borderId="36" xfId="0" applyFont="1" applyFill="1" applyBorder="1" applyAlignment="1">
      <alignment horizontal="left" vertical="center" wrapText="1"/>
    </xf>
    <xf numFmtId="31" fontId="5" fillId="0" borderId="22" xfId="0" applyNumberFormat="1" applyFont="1" applyFill="1" applyBorder="1" applyAlignment="1">
      <alignment horizontal="left" vertical="center" wrapText="1" shrinkToFit="1"/>
    </xf>
    <xf numFmtId="0" fontId="5" fillId="0" borderId="29" xfId="0" applyFont="1" applyFill="1" applyBorder="1" applyAlignment="1">
      <alignment horizontal="left" vertical="center" wrapText="1" shrinkToFit="1"/>
    </xf>
    <xf numFmtId="0" fontId="7" fillId="0" borderId="26" xfId="0" applyFont="1" applyFill="1" applyBorder="1" applyAlignment="1">
      <alignment horizontal="left" vertical="center" wrapText="1" shrinkToFit="1"/>
    </xf>
    <xf numFmtId="0" fontId="7" fillId="0" borderId="34" xfId="0" applyFont="1" applyFill="1" applyBorder="1" applyAlignment="1">
      <alignment horizontal="left" vertical="center" wrapText="1" shrinkToFit="1"/>
    </xf>
    <xf numFmtId="0" fontId="7" fillId="0" borderId="26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vertical="center" wrapText="1"/>
    </xf>
    <xf numFmtId="0" fontId="7" fillId="0" borderId="43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7" fillId="5" borderId="16" xfId="0" applyFont="1" applyFill="1" applyBorder="1" applyAlignment="1">
      <alignment vertical="center" wrapText="1"/>
    </xf>
    <xf numFmtId="0" fontId="7" fillId="5" borderId="43" xfId="0" applyFont="1" applyFill="1" applyBorder="1" applyAlignment="1">
      <alignment vertical="center" wrapText="1"/>
    </xf>
    <xf numFmtId="0" fontId="7" fillId="5" borderId="17" xfId="0" applyFont="1" applyFill="1" applyBorder="1" applyAlignment="1">
      <alignment vertical="center" wrapText="1"/>
    </xf>
    <xf numFmtId="0" fontId="2" fillId="0" borderId="30" xfId="1" applyFill="1" applyBorder="1" applyAlignment="1" applyProtection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/>
    </xf>
    <xf numFmtId="0" fontId="7" fillId="0" borderId="43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31" fontId="5" fillId="0" borderId="22" xfId="0" applyNumberFormat="1" applyFont="1" applyFill="1" applyBorder="1" applyAlignment="1">
      <alignment horizontal="left" vertical="center"/>
    </xf>
    <xf numFmtId="31" fontId="5" fillId="0" borderId="28" xfId="0" applyNumberFormat="1" applyFont="1" applyFill="1" applyBorder="1" applyAlignment="1">
      <alignment horizontal="left" vertical="center"/>
    </xf>
    <xf numFmtId="31" fontId="5" fillId="0" borderId="29" xfId="0" applyNumberFormat="1" applyFont="1" applyFill="1" applyBorder="1" applyAlignment="1">
      <alignment horizontal="left" vertical="center"/>
    </xf>
    <xf numFmtId="176" fontId="2" fillId="0" borderId="30" xfId="1" applyNumberFormat="1" applyFill="1" applyBorder="1" applyAlignment="1" applyProtection="1">
      <alignment horizontal="left" vertical="center" wrapText="1" shrinkToFit="1"/>
    </xf>
    <xf numFmtId="176" fontId="2" fillId="0" borderId="31" xfId="1" applyNumberFormat="1" applyFill="1" applyBorder="1" applyAlignment="1" applyProtection="1">
      <alignment horizontal="left" vertical="center" wrapText="1" shrinkToFit="1"/>
    </xf>
    <xf numFmtId="176" fontId="2" fillId="0" borderId="32" xfId="1" applyNumberFormat="1" applyFill="1" applyBorder="1" applyAlignment="1" applyProtection="1">
      <alignment horizontal="left" vertical="center" wrapText="1" shrinkToFit="1"/>
    </xf>
    <xf numFmtId="0" fontId="7" fillId="0" borderId="33" xfId="0" applyFont="1" applyFill="1" applyBorder="1" applyAlignment="1">
      <alignment horizontal="left" vertical="center"/>
    </xf>
    <xf numFmtId="0" fontId="7" fillId="5" borderId="35" xfId="0" applyFont="1" applyFill="1" applyBorder="1" applyAlignment="1">
      <alignment horizontal="left" vertical="center"/>
    </xf>
    <xf numFmtId="0" fontId="7" fillId="5" borderId="36" xfId="0" applyFont="1" applyFill="1" applyBorder="1" applyAlignment="1">
      <alignment horizontal="left" vertical="center"/>
    </xf>
    <xf numFmtId="0" fontId="7" fillId="5" borderId="37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left" vertical="center" wrapText="1"/>
    </xf>
    <xf numFmtId="0" fontId="2" fillId="0" borderId="24" xfId="1" applyFill="1" applyBorder="1" applyAlignment="1" applyProtection="1">
      <alignment horizontal="left" vertical="center" wrapText="1"/>
    </xf>
    <xf numFmtId="0" fontId="2" fillId="0" borderId="25" xfId="1" applyFill="1" applyBorder="1" applyAlignment="1" applyProtection="1">
      <alignment horizontal="left" vertical="center" wrapText="1"/>
    </xf>
    <xf numFmtId="0" fontId="7" fillId="0" borderId="20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view="pageBreakPreview" topLeftCell="A19" zoomScaleNormal="86" zoomScaleSheetLayoutView="100" workbookViewId="0">
      <selection activeCell="C23" sqref="C23:C25"/>
    </sheetView>
  </sheetViews>
  <sheetFormatPr defaultRowHeight="13.5"/>
  <cols>
    <col min="1" max="1" width="2.5" style="1" customWidth="1"/>
    <col min="2" max="2" width="8.125" style="11" customWidth="1"/>
    <col min="3" max="3" width="11.5" style="16" customWidth="1"/>
    <col min="4" max="4" width="42.875" style="22" customWidth="1"/>
    <col min="5" max="5" width="11.375" style="17" customWidth="1"/>
    <col min="6" max="6" width="33.625" style="17" customWidth="1"/>
    <col min="7" max="7" width="10.5" style="24" customWidth="1"/>
    <col min="8" max="8" width="6.5" style="3" customWidth="1"/>
    <col min="9" max="9" width="13.625" style="25" customWidth="1"/>
    <col min="10" max="16384" width="9" style="4"/>
  </cols>
  <sheetData>
    <row r="1" spans="1:9" ht="14.25" customHeight="1">
      <c r="B1" s="105" t="s">
        <v>53</v>
      </c>
      <c r="C1" s="105"/>
      <c r="D1" s="105"/>
      <c r="E1" s="105"/>
      <c r="F1" s="105"/>
      <c r="I1" s="1"/>
    </row>
    <row r="2" spans="1:9" ht="15" customHeight="1" thickBot="1">
      <c r="B2" s="5"/>
      <c r="E2" s="2"/>
      <c r="F2" s="18"/>
      <c r="H2" s="65"/>
      <c r="I2" s="31"/>
    </row>
    <row r="3" spans="1:9" s="11" customFormat="1" ht="24.75" customHeight="1" thickBot="1">
      <c r="A3" s="6"/>
      <c r="B3" s="7" t="s">
        <v>3</v>
      </c>
      <c r="C3" s="28" t="s">
        <v>43</v>
      </c>
      <c r="D3" s="23" t="s">
        <v>44</v>
      </c>
      <c r="E3" s="8" t="s">
        <v>45</v>
      </c>
      <c r="F3" s="9" t="s">
        <v>54</v>
      </c>
      <c r="G3" s="32" t="s">
        <v>4</v>
      </c>
      <c r="H3" s="10" t="s">
        <v>5</v>
      </c>
      <c r="I3" s="29" t="s">
        <v>6</v>
      </c>
    </row>
    <row r="4" spans="1:9" s="13" customFormat="1">
      <c r="A4" s="12"/>
      <c r="B4" s="35" t="s">
        <v>11</v>
      </c>
      <c r="C4" s="36" t="str">
        <f>HYPERLINK("rule-file/shikoku/pref_tokushima.txt","徳島県")</f>
        <v>徳島県</v>
      </c>
      <c r="D4" s="37" t="s">
        <v>37</v>
      </c>
      <c r="E4" s="38"/>
      <c r="F4" s="39"/>
      <c r="G4" s="40"/>
      <c r="H4" s="66"/>
      <c r="I4" s="30"/>
    </row>
    <row r="5" spans="1:9" s="13" customFormat="1" ht="13.5" customHeight="1">
      <c r="A5" s="12"/>
      <c r="B5" s="14" t="s">
        <v>75</v>
      </c>
      <c r="C5" s="121" t="str">
        <f>HYPERLINK("rule-file/shikoku/anan.pdf","阿南市")</f>
        <v>阿南市</v>
      </c>
      <c r="D5" s="102" t="s">
        <v>77</v>
      </c>
      <c r="E5" s="46" t="s">
        <v>74</v>
      </c>
      <c r="F5" s="47" t="s">
        <v>80</v>
      </c>
      <c r="G5" s="80" t="s">
        <v>42</v>
      </c>
      <c r="H5" s="75" t="s">
        <v>7</v>
      </c>
      <c r="I5" s="72">
        <v>38796</v>
      </c>
    </row>
    <row r="6" spans="1:9" s="13" customFormat="1" ht="13.5" customHeight="1">
      <c r="A6" s="12"/>
      <c r="B6" s="14" t="s">
        <v>75</v>
      </c>
      <c r="C6" s="122"/>
      <c r="D6" s="124"/>
      <c r="E6" s="46" t="s">
        <v>78</v>
      </c>
      <c r="F6" s="47" t="s">
        <v>80</v>
      </c>
      <c r="G6" s="97"/>
      <c r="H6" s="76"/>
      <c r="I6" s="78"/>
    </row>
    <row r="7" spans="1:9" s="13" customFormat="1" ht="13.5" customHeight="1">
      <c r="A7" s="12"/>
      <c r="B7" s="14" t="s">
        <v>76</v>
      </c>
      <c r="C7" s="123"/>
      <c r="D7" s="115"/>
      <c r="E7" s="46" t="s">
        <v>79</v>
      </c>
      <c r="F7" s="47" t="s">
        <v>80</v>
      </c>
      <c r="G7" s="81"/>
      <c r="H7" s="77"/>
      <c r="I7" s="79"/>
    </row>
    <row r="8" spans="1:9" s="13" customFormat="1" ht="13.5" customHeight="1">
      <c r="A8" s="12"/>
      <c r="B8" s="14" t="s">
        <v>75</v>
      </c>
      <c r="C8" s="121" t="str">
        <f>HYPERLINK("rule-file/shikoku/yoshinogawa.txt","吉野川市")</f>
        <v>吉野川市</v>
      </c>
      <c r="D8" s="102" t="s">
        <v>81</v>
      </c>
      <c r="E8" s="46" t="s">
        <v>82</v>
      </c>
      <c r="F8" s="47" t="s">
        <v>80</v>
      </c>
      <c r="G8" s="80" t="s">
        <v>42</v>
      </c>
      <c r="H8" s="75" t="s">
        <v>10</v>
      </c>
      <c r="I8" s="72">
        <v>38261</v>
      </c>
    </row>
    <row r="9" spans="1:9" s="13" customFormat="1" ht="13.5" customHeight="1">
      <c r="A9" s="12"/>
      <c r="B9" s="14" t="s">
        <v>75</v>
      </c>
      <c r="C9" s="122"/>
      <c r="D9" s="124"/>
      <c r="E9" s="46" t="s">
        <v>83</v>
      </c>
      <c r="F9" s="47" t="s">
        <v>80</v>
      </c>
      <c r="G9" s="97"/>
      <c r="H9" s="76"/>
      <c r="I9" s="78"/>
    </row>
    <row r="10" spans="1:9" s="13" customFormat="1" ht="13.5" customHeight="1">
      <c r="A10" s="12"/>
      <c r="B10" s="14" t="s">
        <v>75</v>
      </c>
      <c r="C10" s="122"/>
      <c r="D10" s="124"/>
      <c r="E10" s="46" t="s">
        <v>84</v>
      </c>
      <c r="F10" s="47" t="s">
        <v>80</v>
      </c>
      <c r="G10" s="97"/>
      <c r="H10" s="76"/>
      <c r="I10" s="78"/>
    </row>
    <row r="11" spans="1:9" s="13" customFormat="1" ht="13.5" customHeight="1">
      <c r="A11" s="12"/>
      <c r="B11" s="14" t="s">
        <v>76</v>
      </c>
      <c r="C11" s="123"/>
      <c r="D11" s="115"/>
      <c r="E11" s="46" t="s">
        <v>85</v>
      </c>
      <c r="F11" s="47" t="s">
        <v>80</v>
      </c>
      <c r="G11" s="81"/>
      <c r="H11" s="77"/>
      <c r="I11" s="79"/>
    </row>
    <row r="12" spans="1:9" s="13" customFormat="1">
      <c r="A12" s="12"/>
      <c r="B12" s="35" t="s">
        <v>12</v>
      </c>
      <c r="C12" s="36" t="str">
        <f>HYPERLINK("rule-file/shikoku/pref_kagawa.pdf","香川県")</f>
        <v>香川県</v>
      </c>
      <c r="D12" s="37" t="s">
        <v>38</v>
      </c>
      <c r="E12" s="38"/>
      <c r="F12" s="39"/>
      <c r="G12" s="40"/>
      <c r="H12" s="66"/>
      <c r="I12" s="30"/>
    </row>
    <row r="13" spans="1:9" s="60" customFormat="1" ht="13.5" customHeight="1">
      <c r="A13" s="58"/>
      <c r="B13" s="59" t="s">
        <v>94</v>
      </c>
      <c r="C13" s="87" t="str">
        <f>HYPERLINK("rule-file/shikoku/marugame.txt","丸亀市")</f>
        <v>丸亀市</v>
      </c>
      <c r="D13" s="109" t="s">
        <v>95</v>
      </c>
      <c r="E13" s="61" t="s">
        <v>96</v>
      </c>
      <c r="F13" s="62" t="s">
        <v>8</v>
      </c>
      <c r="G13" s="125" t="s">
        <v>42</v>
      </c>
      <c r="H13" s="128" t="s">
        <v>10</v>
      </c>
      <c r="I13" s="118">
        <v>38433</v>
      </c>
    </row>
    <row r="14" spans="1:9" s="13" customFormat="1" ht="13.5" customHeight="1">
      <c r="A14" s="12"/>
      <c r="B14" s="57" t="s">
        <v>94</v>
      </c>
      <c r="C14" s="88"/>
      <c r="D14" s="110"/>
      <c r="E14" s="63" t="s">
        <v>97</v>
      </c>
      <c r="F14" s="64" t="s">
        <v>8</v>
      </c>
      <c r="G14" s="126"/>
      <c r="H14" s="129"/>
      <c r="I14" s="119"/>
    </row>
    <row r="15" spans="1:9" s="13" customFormat="1" ht="13.5" customHeight="1">
      <c r="A15" s="12"/>
      <c r="B15" s="57" t="s">
        <v>94</v>
      </c>
      <c r="C15" s="89"/>
      <c r="D15" s="111"/>
      <c r="E15" s="63" t="s">
        <v>98</v>
      </c>
      <c r="F15" s="64" t="s">
        <v>8</v>
      </c>
      <c r="G15" s="127"/>
      <c r="H15" s="130"/>
      <c r="I15" s="120"/>
    </row>
    <row r="16" spans="1:9" s="13" customFormat="1" ht="13.5" customHeight="1">
      <c r="A16" s="12"/>
      <c r="B16" s="57" t="s">
        <v>94</v>
      </c>
      <c r="C16" s="87" t="str">
        <f>HYPERLINK("rule-file/shikoku/sanuki.txt","さぬき市")</f>
        <v>さぬき市</v>
      </c>
      <c r="D16" s="109" t="s">
        <v>99</v>
      </c>
      <c r="E16" s="46" t="s">
        <v>100</v>
      </c>
      <c r="F16" s="47" t="s">
        <v>8</v>
      </c>
      <c r="G16" s="80" t="s">
        <v>42</v>
      </c>
      <c r="H16" s="75" t="s">
        <v>10</v>
      </c>
      <c r="I16" s="72">
        <v>37347</v>
      </c>
    </row>
    <row r="17" spans="1:9" s="13" customFormat="1" ht="13.5" customHeight="1">
      <c r="A17" s="12"/>
      <c r="B17" s="57" t="s">
        <v>94</v>
      </c>
      <c r="C17" s="88"/>
      <c r="D17" s="110"/>
      <c r="E17" s="46" t="s">
        <v>101</v>
      </c>
      <c r="F17" s="47" t="s">
        <v>8</v>
      </c>
      <c r="G17" s="97"/>
      <c r="H17" s="76"/>
      <c r="I17" s="78"/>
    </row>
    <row r="18" spans="1:9" s="13" customFormat="1" ht="13.5" customHeight="1">
      <c r="A18" s="12"/>
      <c r="B18" s="57" t="s">
        <v>94</v>
      </c>
      <c r="C18" s="88"/>
      <c r="D18" s="110"/>
      <c r="E18" s="46" t="s">
        <v>102</v>
      </c>
      <c r="F18" s="47" t="s">
        <v>8</v>
      </c>
      <c r="G18" s="97"/>
      <c r="H18" s="76"/>
      <c r="I18" s="78"/>
    </row>
    <row r="19" spans="1:9" s="13" customFormat="1" ht="13.5" customHeight="1">
      <c r="A19" s="12"/>
      <c r="B19" s="57" t="s">
        <v>94</v>
      </c>
      <c r="C19" s="89"/>
      <c r="D19" s="111"/>
      <c r="E19" s="46" t="s">
        <v>103</v>
      </c>
      <c r="F19" s="47" t="s">
        <v>8</v>
      </c>
      <c r="G19" s="97"/>
      <c r="H19" s="77"/>
      <c r="I19" s="79"/>
    </row>
    <row r="20" spans="1:9" s="13" customFormat="1">
      <c r="A20" s="12"/>
      <c r="B20" s="14" t="s">
        <v>12</v>
      </c>
      <c r="C20" s="33" t="str">
        <f>HYPERLINK("rule-file/shikoku/naoshimacho.txt","直島町")</f>
        <v>直島町</v>
      </c>
      <c r="D20" s="21" t="s">
        <v>39</v>
      </c>
      <c r="E20" s="20"/>
      <c r="F20" s="26"/>
      <c r="G20" s="27"/>
      <c r="H20" s="66"/>
      <c r="I20" s="30"/>
    </row>
    <row r="21" spans="1:9" s="13" customFormat="1">
      <c r="A21" s="12"/>
      <c r="B21" s="14" t="s">
        <v>106</v>
      </c>
      <c r="C21" s="33" t="str">
        <f>HYPERLINK("rule-file/shikoku/kotohiracho.txt","琴平町")</f>
        <v>琴平町</v>
      </c>
      <c r="D21" s="21" t="s">
        <v>107</v>
      </c>
      <c r="E21" s="20"/>
      <c r="F21" s="26"/>
      <c r="G21" s="27"/>
      <c r="H21" s="66"/>
      <c r="I21" s="30"/>
    </row>
    <row r="22" spans="1:9" s="13" customFormat="1" ht="12.75" customHeight="1">
      <c r="A22" s="12"/>
      <c r="B22" s="35" t="s">
        <v>13</v>
      </c>
      <c r="C22" s="36" t="str">
        <f>HYPERLINK("rule-file/shikoku/pref_ehime.txt","愛媛県")</f>
        <v>愛媛県</v>
      </c>
      <c r="D22" s="37" t="s">
        <v>50</v>
      </c>
      <c r="E22" s="38"/>
      <c r="F22" s="39"/>
      <c r="G22" s="40"/>
      <c r="H22" s="66"/>
      <c r="I22" s="30"/>
    </row>
    <row r="23" spans="1:9" s="13" customFormat="1" ht="25.5">
      <c r="A23" s="12"/>
      <c r="B23" s="14" t="s">
        <v>13</v>
      </c>
      <c r="C23" s="90" t="str">
        <f>HYPERLINK("rule-file/shikoku/matsuyama.txt","松山市")</f>
        <v>松山市</v>
      </c>
      <c r="D23" s="84" t="s">
        <v>51</v>
      </c>
      <c r="E23" s="15" t="s">
        <v>15</v>
      </c>
      <c r="F23" s="19" t="s">
        <v>51</v>
      </c>
      <c r="G23" s="102" t="s">
        <v>46</v>
      </c>
      <c r="H23" s="75" t="s">
        <v>7</v>
      </c>
      <c r="I23" s="72">
        <v>38353</v>
      </c>
    </row>
    <row r="24" spans="1:9" s="13" customFormat="1" ht="12.75">
      <c r="A24" s="12"/>
      <c r="B24" s="14" t="s">
        <v>48</v>
      </c>
      <c r="C24" s="91"/>
      <c r="D24" s="85"/>
      <c r="E24" s="15" t="s">
        <v>17</v>
      </c>
      <c r="F24" s="19" t="s">
        <v>47</v>
      </c>
      <c r="G24" s="103"/>
      <c r="H24" s="76"/>
      <c r="I24" s="78"/>
    </row>
    <row r="25" spans="1:9" s="13" customFormat="1" ht="12.75">
      <c r="A25" s="12"/>
      <c r="B25" s="14" t="s">
        <v>48</v>
      </c>
      <c r="C25" s="92"/>
      <c r="D25" s="86"/>
      <c r="E25" s="15" t="s">
        <v>18</v>
      </c>
      <c r="F25" s="19" t="s">
        <v>8</v>
      </c>
      <c r="G25" s="104"/>
      <c r="H25" s="77"/>
      <c r="I25" s="79"/>
    </row>
    <row r="26" spans="1:9" s="13" customFormat="1" ht="12" customHeight="1">
      <c r="A26" s="12"/>
      <c r="B26" s="14" t="s">
        <v>59</v>
      </c>
      <c r="C26" s="112" t="str">
        <f>HYPERLINK("rule-file/shikoku/imabari.txt","今治市")</f>
        <v>今治市</v>
      </c>
      <c r="D26" s="84" t="s">
        <v>61</v>
      </c>
      <c r="E26" s="15" t="s">
        <v>60</v>
      </c>
      <c r="F26" s="19" t="s">
        <v>62</v>
      </c>
      <c r="G26" s="80" t="s">
        <v>42</v>
      </c>
      <c r="H26" s="75" t="s">
        <v>10</v>
      </c>
      <c r="I26" s="72">
        <v>38565</v>
      </c>
    </row>
    <row r="27" spans="1:9" s="13" customFormat="1" ht="12.75">
      <c r="A27" s="12"/>
      <c r="B27" s="14" t="s">
        <v>59</v>
      </c>
      <c r="C27" s="113"/>
      <c r="D27" s="116"/>
      <c r="E27" s="15" t="s">
        <v>63</v>
      </c>
      <c r="F27" s="19" t="s">
        <v>62</v>
      </c>
      <c r="G27" s="97"/>
      <c r="H27" s="76"/>
      <c r="I27" s="78"/>
    </row>
    <row r="28" spans="1:9" s="13" customFormat="1" ht="12.75">
      <c r="A28" s="12"/>
      <c r="B28" s="14" t="s">
        <v>59</v>
      </c>
      <c r="C28" s="113"/>
      <c r="D28" s="116"/>
      <c r="E28" s="15" t="s">
        <v>64</v>
      </c>
      <c r="F28" s="19" t="s">
        <v>62</v>
      </c>
      <c r="G28" s="97"/>
      <c r="H28" s="76"/>
      <c r="I28" s="78"/>
    </row>
    <row r="29" spans="1:9" s="13" customFormat="1" ht="12.75">
      <c r="A29" s="12"/>
      <c r="B29" s="14" t="s">
        <v>59</v>
      </c>
      <c r="C29" s="113"/>
      <c r="D29" s="116"/>
      <c r="E29" s="15" t="s">
        <v>65</v>
      </c>
      <c r="F29" s="19" t="s">
        <v>62</v>
      </c>
      <c r="G29" s="97"/>
      <c r="H29" s="76"/>
      <c r="I29" s="78"/>
    </row>
    <row r="30" spans="1:9" s="13" customFormat="1" ht="12.75">
      <c r="A30" s="12"/>
      <c r="B30" s="14" t="s">
        <v>59</v>
      </c>
      <c r="C30" s="113"/>
      <c r="D30" s="116"/>
      <c r="E30" s="15" t="s">
        <v>66</v>
      </c>
      <c r="F30" s="19" t="s">
        <v>62</v>
      </c>
      <c r="G30" s="97"/>
      <c r="H30" s="76"/>
      <c r="I30" s="78"/>
    </row>
    <row r="31" spans="1:9" s="13" customFormat="1" ht="12.75">
      <c r="A31" s="12"/>
      <c r="B31" s="14" t="s">
        <v>59</v>
      </c>
      <c r="C31" s="113"/>
      <c r="D31" s="116"/>
      <c r="E31" s="15" t="s">
        <v>67</v>
      </c>
      <c r="F31" s="19" t="s">
        <v>62</v>
      </c>
      <c r="G31" s="97"/>
      <c r="H31" s="76"/>
      <c r="I31" s="78"/>
    </row>
    <row r="32" spans="1:9" s="13" customFormat="1" ht="12.75">
      <c r="A32" s="12"/>
      <c r="B32" s="14" t="s">
        <v>59</v>
      </c>
      <c r="C32" s="113"/>
      <c r="D32" s="116"/>
      <c r="E32" s="15" t="s">
        <v>68</v>
      </c>
      <c r="F32" s="19" t="s">
        <v>62</v>
      </c>
      <c r="G32" s="97"/>
      <c r="H32" s="76"/>
      <c r="I32" s="78"/>
    </row>
    <row r="33" spans="1:9" s="13" customFormat="1" ht="12.75">
      <c r="A33" s="12"/>
      <c r="B33" s="14" t="s">
        <v>59</v>
      </c>
      <c r="C33" s="113"/>
      <c r="D33" s="116"/>
      <c r="E33" s="15" t="s">
        <v>69</v>
      </c>
      <c r="F33" s="19" t="s">
        <v>62</v>
      </c>
      <c r="G33" s="97"/>
      <c r="H33" s="76"/>
      <c r="I33" s="78"/>
    </row>
    <row r="34" spans="1:9" s="13" customFormat="1" ht="12.75">
      <c r="A34" s="12"/>
      <c r="B34" s="14" t="s">
        <v>59</v>
      </c>
      <c r="C34" s="113"/>
      <c r="D34" s="116"/>
      <c r="E34" s="15" t="s">
        <v>70</v>
      </c>
      <c r="F34" s="19" t="s">
        <v>62</v>
      </c>
      <c r="G34" s="97"/>
      <c r="H34" s="76"/>
      <c r="I34" s="78"/>
    </row>
    <row r="35" spans="1:9" s="13" customFormat="1" ht="12.75">
      <c r="A35" s="12"/>
      <c r="B35" s="14" t="s">
        <v>59</v>
      </c>
      <c r="C35" s="113"/>
      <c r="D35" s="116"/>
      <c r="E35" s="15" t="s">
        <v>71</v>
      </c>
      <c r="F35" s="19" t="s">
        <v>62</v>
      </c>
      <c r="G35" s="97"/>
      <c r="H35" s="76"/>
      <c r="I35" s="78"/>
    </row>
    <row r="36" spans="1:9" s="13" customFormat="1" ht="12.75">
      <c r="A36" s="12"/>
      <c r="B36" s="14" t="s">
        <v>59</v>
      </c>
      <c r="C36" s="113"/>
      <c r="D36" s="116"/>
      <c r="E36" s="15" t="s">
        <v>72</v>
      </c>
      <c r="F36" s="19" t="s">
        <v>62</v>
      </c>
      <c r="G36" s="97"/>
      <c r="H36" s="76"/>
      <c r="I36" s="78"/>
    </row>
    <row r="37" spans="1:9" s="13" customFormat="1" ht="12.75">
      <c r="A37" s="12"/>
      <c r="B37" s="14" t="s">
        <v>59</v>
      </c>
      <c r="C37" s="114"/>
      <c r="D37" s="117"/>
      <c r="E37" s="15" t="s">
        <v>73</v>
      </c>
      <c r="F37" s="19" t="s">
        <v>62</v>
      </c>
      <c r="G37" s="81"/>
      <c r="H37" s="77"/>
      <c r="I37" s="79"/>
    </row>
    <row r="38" spans="1:9" s="13" customFormat="1" ht="25.5">
      <c r="A38" s="12"/>
      <c r="B38" s="14" t="s">
        <v>13</v>
      </c>
      <c r="C38" s="90" t="str">
        <f>HYPERLINK("rule-file/shikoku/uwajima.txt","宇和島市")</f>
        <v>宇和島市</v>
      </c>
      <c r="D38" s="106" t="s">
        <v>52</v>
      </c>
      <c r="E38" s="34" t="str">
        <f>HYPERLINK("rule-file/shikoku/uwajima_old.pdf","宇和島市")</f>
        <v>宇和島市</v>
      </c>
      <c r="F38" s="45" t="s">
        <v>36</v>
      </c>
      <c r="G38" s="102" t="s">
        <v>93</v>
      </c>
      <c r="H38" s="75" t="s">
        <v>10</v>
      </c>
      <c r="I38" s="72">
        <v>38565</v>
      </c>
    </row>
    <row r="39" spans="1:9" s="13" customFormat="1" ht="12.75">
      <c r="A39" s="12"/>
      <c r="B39" s="14" t="s">
        <v>48</v>
      </c>
      <c r="C39" s="91"/>
      <c r="D39" s="107"/>
      <c r="E39" s="15" t="s">
        <v>19</v>
      </c>
      <c r="F39" s="19" t="s">
        <v>47</v>
      </c>
      <c r="G39" s="103"/>
      <c r="H39" s="76"/>
      <c r="I39" s="78"/>
    </row>
    <row r="40" spans="1:9" s="13" customFormat="1" ht="12.75">
      <c r="A40" s="12"/>
      <c r="B40" s="14" t="s">
        <v>48</v>
      </c>
      <c r="C40" s="91"/>
      <c r="D40" s="107"/>
      <c r="E40" s="15" t="s">
        <v>20</v>
      </c>
      <c r="F40" s="19" t="s">
        <v>8</v>
      </c>
      <c r="G40" s="103"/>
      <c r="H40" s="76"/>
      <c r="I40" s="78"/>
    </row>
    <row r="41" spans="1:9" s="13" customFormat="1" ht="12.75">
      <c r="A41" s="12"/>
      <c r="B41" s="14" t="s">
        <v>16</v>
      </c>
      <c r="C41" s="92"/>
      <c r="D41" s="108"/>
      <c r="E41" s="15" t="s">
        <v>21</v>
      </c>
      <c r="F41" s="19" t="s">
        <v>8</v>
      </c>
      <c r="G41" s="104"/>
      <c r="H41" s="77"/>
      <c r="I41" s="79"/>
    </row>
    <row r="42" spans="1:9" s="13" customFormat="1" ht="12.75" customHeight="1">
      <c r="A42" s="12"/>
      <c r="B42" s="14" t="s">
        <v>13</v>
      </c>
      <c r="C42" s="93" t="str">
        <f>HYPERLINK("rule-file/shikoku/niihama.txt","新居浜市")</f>
        <v>新居浜市</v>
      </c>
      <c r="D42" s="84" t="s">
        <v>0</v>
      </c>
      <c r="E42" s="15" t="s">
        <v>22</v>
      </c>
      <c r="F42" s="19" t="s">
        <v>47</v>
      </c>
      <c r="G42" s="100" t="s">
        <v>42</v>
      </c>
      <c r="H42" s="95" t="s">
        <v>7</v>
      </c>
      <c r="I42" s="98">
        <v>37712</v>
      </c>
    </row>
    <row r="43" spans="1:9" s="13" customFormat="1" ht="12.75">
      <c r="A43" s="12"/>
      <c r="B43" s="14" t="s">
        <v>23</v>
      </c>
      <c r="C43" s="94"/>
      <c r="D43" s="86"/>
      <c r="E43" s="15" t="s">
        <v>24</v>
      </c>
      <c r="F43" s="19" t="s">
        <v>9</v>
      </c>
      <c r="G43" s="101"/>
      <c r="H43" s="96"/>
      <c r="I43" s="99"/>
    </row>
    <row r="44" spans="1:9" s="13" customFormat="1" ht="12.75" customHeight="1">
      <c r="A44" s="12"/>
      <c r="B44" s="14" t="s">
        <v>13</v>
      </c>
      <c r="C44" s="90" t="str">
        <f>HYPERLINK("rule-file/shikoku/oozu.pdf","大洲市")</f>
        <v>大洲市</v>
      </c>
      <c r="D44" s="106" t="s">
        <v>1</v>
      </c>
      <c r="E44" s="15" t="s">
        <v>25</v>
      </c>
      <c r="F44" s="19" t="s">
        <v>47</v>
      </c>
      <c r="G44" s="102" t="s">
        <v>42</v>
      </c>
      <c r="H44" s="75" t="s">
        <v>10</v>
      </c>
      <c r="I44" s="72">
        <v>38363</v>
      </c>
    </row>
    <row r="45" spans="1:9" s="13" customFormat="1" ht="12.75">
      <c r="A45" s="12"/>
      <c r="B45" s="14" t="s">
        <v>48</v>
      </c>
      <c r="C45" s="91"/>
      <c r="D45" s="107"/>
      <c r="E45" s="15" t="s">
        <v>26</v>
      </c>
      <c r="F45" s="19" t="s">
        <v>8</v>
      </c>
      <c r="G45" s="103"/>
      <c r="H45" s="76"/>
      <c r="I45" s="73"/>
    </row>
    <row r="46" spans="1:9" s="13" customFormat="1" ht="12.75">
      <c r="A46" s="12"/>
      <c r="B46" s="14" t="s">
        <v>23</v>
      </c>
      <c r="C46" s="91"/>
      <c r="D46" s="107"/>
      <c r="E46" s="15" t="s">
        <v>27</v>
      </c>
      <c r="F46" s="19" t="s">
        <v>8</v>
      </c>
      <c r="G46" s="103"/>
      <c r="H46" s="76"/>
      <c r="I46" s="73"/>
    </row>
    <row r="47" spans="1:9" s="13" customFormat="1" ht="12.75">
      <c r="A47" s="12"/>
      <c r="B47" s="14" t="s">
        <v>14</v>
      </c>
      <c r="C47" s="92"/>
      <c r="D47" s="108"/>
      <c r="E47" s="15" t="s">
        <v>28</v>
      </c>
      <c r="F47" s="19" t="s">
        <v>8</v>
      </c>
      <c r="G47" s="104"/>
      <c r="H47" s="77"/>
      <c r="I47" s="74"/>
    </row>
    <row r="48" spans="1:9" s="13" customFormat="1" ht="12.75">
      <c r="A48" s="12"/>
      <c r="B48" s="14" t="s">
        <v>23</v>
      </c>
      <c r="C48" s="112" t="str">
        <f>HYPERLINK("rule-file/shikoku/kihokucho.txt","鬼北町")</f>
        <v>鬼北町</v>
      </c>
      <c r="D48" s="102" t="s">
        <v>86</v>
      </c>
      <c r="E48" s="49" t="s">
        <v>87</v>
      </c>
      <c r="F48" s="50" t="s">
        <v>80</v>
      </c>
      <c r="G48" s="80" t="s">
        <v>42</v>
      </c>
      <c r="H48" s="82" t="s">
        <v>10</v>
      </c>
      <c r="I48" s="72">
        <v>38353</v>
      </c>
    </row>
    <row r="49" spans="1:9" s="13" customFormat="1" ht="12.75">
      <c r="A49" s="12"/>
      <c r="B49" s="14" t="s">
        <v>23</v>
      </c>
      <c r="C49" s="114"/>
      <c r="D49" s="115"/>
      <c r="E49" s="49" t="s">
        <v>88</v>
      </c>
      <c r="F49" s="51" t="s">
        <v>80</v>
      </c>
      <c r="G49" s="81"/>
      <c r="H49" s="83"/>
      <c r="I49" s="74"/>
    </row>
    <row r="50" spans="1:9" s="13" customFormat="1" ht="12.75" customHeight="1">
      <c r="A50" s="12"/>
      <c r="B50" s="35" t="s">
        <v>29</v>
      </c>
      <c r="C50" s="36" t="str">
        <f>HYPERLINK("rule-file/shikoku/pref_kochi.pdf","高知県")</f>
        <v>高知県</v>
      </c>
      <c r="D50" s="37" t="s">
        <v>40</v>
      </c>
      <c r="E50" s="48"/>
      <c r="F50" s="41"/>
      <c r="G50" s="42"/>
      <c r="H50" s="66"/>
      <c r="I50" s="30"/>
    </row>
    <row r="51" spans="1:9" s="13" customFormat="1" ht="12.75" customHeight="1">
      <c r="A51" s="12"/>
      <c r="B51" s="14" t="s">
        <v>29</v>
      </c>
      <c r="C51" s="90" t="str">
        <f>HYPERLINK("rule-file/shikoku/kochi.txt","高知市")</f>
        <v>高知市</v>
      </c>
      <c r="D51" s="84" t="s">
        <v>41</v>
      </c>
      <c r="E51" s="15" t="s">
        <v>30</v>
      </c>
      <c r="F51" s="19" t="s">
        <v>47</v>
      </c>
      <c r="G51" s="102" t="s">
        <v>42</v>
      </c>
      <c r="H51" s="75" t="s">
        <v>7</v>
      </c>
      <c r="I51" s="72">
        <v>38353</v>
      </c>
    </row>
    <row r="52" spans="1:9" s="13" customFormat="1" ht="12.75">
      <c r="A52" s="12"/>
      <c r="B52" s="14" t="s">
        <v>49</v>
      </c>
      <c r="C52" s="91"/>
      <c r="D52" s="85"/>
      <c r="E52" s="15" t="s">
        <v>31</v>
      </c>
      <c r="F52" s="19" t="s">
        <v>47</v>
      </c>
      <c r="G52" s="103"/>
      <c r="H52" s="76"/>
      <c r="I52" s="78"/>
    </row>
    <row r="53" spans="1:9" s="13" customFormat="1" ht="12.75">
      <c r="A53" s="12"/>
      <c r="B53" s="14" t="s">
        <v>49</v>
      </c>
      <c r="C53" s="92"/>
      <c r="D53" s="86"/>
      <c r="E53" s="15" t="s">
        <v>32</v>
      </c>
      <c r="F53" s="19" t="s">
        <v>47</v>
      </c>
      <c r="G53" s="104"/>
      <c r="H53" s="77"/>
      <c r="I53" s="79"/>
    </row>
    <row r="54" spans="1:9" s="13" customFormat="1">
      <c r="A54" s="12"/>
      <c r="B54" s="14" t="s">
        <v>104</v>
      </c>
      <c r="C54" s="71" t="str">
        <f>HYPERLINK("rule-file/shikoku/nangoku.txt","南国市")</f>
        <v>南国市</v>
      </c>
      <c r="D54" s="67" t="s">
        <v>105</v>
      </c>
      <c r="E54" s="68"/>
      <c r="F54" s="20"/>
      <c r="G54" s="27"/>
      <c r="H54" s="69"/>
      <c r="I54" s="70"/>
    </row>
    <row r="55" spans="1:9" s="13" customFormat="1" ht="25.5">
      <c r="A55" s="12"/>
      <c r="B55" s="14" t="s">
        <v>49</v>
      </c>
      <c r="C55" s="90" t="str">
        <f>HYPERLINK("rule-file/shikoku/inocho.txt","いの町")</f>
        <v>いの町</v>
      </c>
      <c r="D55" s="84" t="s">
        <v>2</v>
      </c>
      <c r="E55" s="34" t="str">
        <f>HYPERLINK("rule-file/shikoku/inocho_old.pdf","伊野町")</f>
        <v>伊野町</v>
      </c>
      <c r="F55" s="45" t="s">
        <v>58</v>
      </c>
      <c r="G55" s="102" t="s">
        <v>57</v>
      </c>
      <c r="H55" s="75" t="s">
        <v>10</v>
      </c>
      <c r="I55" s="72">
        <v>38261</v>
      </c>
    </row>
    <row r="56" spans="1:9" s="13" customFormat="1" ht="12.75">
      <c r="A56" s="12"/>
      <c r="B56" s="14" t="s">
        <v>49</v>
      </c>
      <c r="C56" s="91"/>
      <c r="D56" s="85"/>
      <c r="E56" s="15" t="s">
        <v>33</v>
      </c>
      <c r="F56" s="19" t="s">
        <v>8</v>
      </c>
      <c r="G56" s="103"/>
      <c r="H56" s="76"/>
      <c r="I56" s="78"/>
    </row>
    <row r="57" spans="1:9" s="13" customFormat="1" ht="12.75">
      <c r="A57" s="12"/>
      <c r="B57" s="14" t="s">
        <v>34</v>
      </c>
      <c r="C57" s="92"/>
      <c r="D57" s="86"/>
      <c r="E57" s="15" t="s">
        <v>35</v>
      </c>
      <c r="F57" s="19" t="s">
        <v>8</v>
      </c>
      <c r="G57" s="104"/>
      <c r="H57" s="77"/>
      <c r="I57" s="79"/>
    </row>
    <row r="58" spans="1:9" s="13" customFormat="1" ht="13.5" customHeight="1">
      <c r="A58" s="12"/>
      <c r="B58" s="52" t="s">
        <v>89</v>
      </c>
      <c r="C58" s="132" t="str">
        <f>HYPERLINK("rule-file/shikoku/nakatosacho.txt","中土佐町")</f>
        <v>中土佐町</v>
      </c>
      <c r="D58" s="84" t="s">
        <v>90</v>
      </c>
      <c r="E58" s="54" t="s">
        <v>91</v>
      </c>
      <c r="F58" s="50" t="s">
        <v>80</v>
      </c>
      <c r="G58" s="102" t="s">
        <v>42</v>
      </c>
      <c r="H58" s="75" t="s">
        <v>10</v>
      </c>
      <c r="I58" s="72">
        <v>38718</v>
      </c>
    </row>
    <row r="59" spans="1:9" s="13" customFormat="1" ht="13.5" customHeight="1" thickBot="1">
      <c r="A59" s="12"/>
      <c r="B59" s="53" t="s">
        <v>89</v>
      </c>
      <c r="C59" s="133"/>
      <c r="D59" s="134"/>
      <c r="E59" s="55" t="s">
        <v>92</v>
      </c>
      <c r="F59" s="56" t="s">
        <v>80</v>
      </c>
      <c r="G59" s="135"/>
      <c r="H59" s="136"/>
      <c r="I59" s="131"/>
    </row>
    <row r="61" spans="1:9" ht="24" customHeight="1">
      <c r="F61" s="43" t="s">
        <v>56</v>
      </c>
    </row>
    <row r="62" spans="1:9" ht="24">
      <c r="F62" s="44" t="s">
        <v>55</v>
      </c>
    </row>
  </sheetData>
  <dataConsolidate/>
  <mergeCells count="66">
    <mergeCell ref="I58:I59"/>
    <mergeCell ref="C58:C59"/>
    <mergeCell ref="D58:D59"/>
    <mergeCell ref="G58:G59"/>
    <mergeCell ref="H58:H59"/>
    <mergeCell ref="I13:I15"/>
    <mergeCell ref="C5:C7"/>
    <mergeCell ref="D5:D7"/>
    <mergeCell ref="G5:G7"/>
    <mergeCell ref="H5:H7"/>
    <mergeCell ref="I8:I11"/>
    <mergeCell ref="G13:G15"/>
    <mergeCell ref="H13:H15"/>
    <mergeCell ref="I5:I7"/>
    <mergeCell ref="C8:C11"/>
    <mergeCell ref="D8:D11"/>
    <mergeCell ref="G8:G11"/>
    <mergeCell ref="H8:H11"/>
    <mergeCell ref="G26:G37"/>
    <mergeCell ref="G55:G57"/>
    <mergeCell ref="H38:H41"/>
    <mergeCell ref="G51:G53"/>
    <mergeCell ref="G44:G47"/>
    <mergeCell ref="G38:G41"/>
    <mergeCell ref="C48:C49"/>
    <mergeCell ref="D48:D49"/>
    <mergeCell ref="C55:C57"/>
    <mergeCell ref="D26:D37"/>
    <mergeCell ref="C51:C53"/>
    <mergeCell ref="B1:F1"/>
    <mergeCell ref="D23:D25"/>
    <mergeCell ref="D38:D41"/>
    <mergeCell ref="D42:D43"/>
    <mergeCell ref="D44:D47"/>
    <mergeCell ref="D16:D19"/>
    <mergeCell ref="C13:C15"/>
    <mergeCell ref="D13:D15"/>
    <mergeCell ref="C26:C37"/>
    <mergeCell ref="I16:I19"/>
    <mergeCell ref="C16:C19"/>
    <mergeCell ref="C38:C41"/>
    <mergeCell ref="C42:C43"/>
    <mergeCell ref="C44:C47"/>
    <mergeCell ref="C23:C25"/>
    <mergeCell ref="H23:H25"/>
    <mergeCell ref="H42:H43"/>
    <mergeCell ref="G16:G19"/>
    <mergeCell ref="H16:H19"/>
    <mergeCell ref="H44:H47"/>
    <mergeCell ref="H26:H37"/>
    <mergeCell ref="I26:I37"/>
    <mergeCell ref="I42:I43"/>
    <mergeCell ref="G42:G43"/>
    <mergeCell ref="G23:G25"/>
    <mergeCell ref="I55:I57"/>
    <mergeCell ref="G48:G49"/>
    <mergeCell ref="H48:H49"/>
    <mergeCell ref="I48:I49"/>
    <mergeCell ref="D55:D57"/>
    <mergeCell ref="D51:D53"/>
    <mergeCell ref="H55:H57"/>
    <mergeCell ref="I44:I47"/>
    <mergeCell ref="H51:H53"/>
    <mergeCell ref="I51:I53"/>
    <mergeCell ref="I38:I41"/>
    <mergeCell ref="I23:I25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>
    <oddFooter>&amp;R&amp;A　&amp;P／&amp;N</oddFooter>
  </headerFooter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四国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大西</dc:creator>
  <cp:lastModifiedBy>O</cp:lastModifiedBy>
  <cp:lastPrinted>2010-02-01T04:11:18Z</cp:lastPrinted>
  <dcterms:created xsi:type="dcterms:W3CDTF">2006-09-11T07:22:43Z</dcterms:created>
  <dcterms:modified xsi:type="dcterms:W3CDTF">2014-02-02T13:08:55Z</dcterms:modified>
</cp:coreProperties>
</file>